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600" windowHeight="7320" activeTab="0"/>
  </bookViews>
  <sheets>
    <sheet name="380-пп (Отчёт)" sheetId="1" r:id="rId1"/>
  </sheets>
  <definedNames>
    <definedName name="Par179" localSheetId="0">'380-пп (Отчёт)'!#REF!</definedName>
    <definedName name="Par180" localSheetId="0">'380-пп (Отчёт)'!#REF!</definedName>
    <definedName name="Par203" localSheetId="0">'380-пп (Отчёт)'!#REF!</definedName>
    <definedName name="Par204" localSheetId="0">'380-пп (Отчёт)'!#REF!</definedName>
    <definedName name="Par208" localSheetId="0">'380-пп (Отчёт)'!#REF!</definedName>
    <definedName name="Par217" localSheetId="0">'380-пп (Отчёт)'!#REF!</definedName>
    <definedName name="Par235" localSheetId="0">'380-пп (Отчёт)'!#REF!</definedName>
    <definedName name="Par253" localSheetId="0">'380-пп (Отчёт)'!#REF!</definedName>
    <definedName name="Par61" localSheetId="0">'380-пп (Отчёт)'!#REF!</definedName>
    <definedName name="Par62" localSheetId="0">'380-пп (Отчёт)'!#REF!</definedName>
    <definedName name="Par63" localSheetId="0">'380-пп (Отчёт)'!#REF!</definedName>
    <definedName name="Par64" localSheetId="0">'380-пп (Отчёт)'!#REF!</definedName>
    <definedName name="Par97" localSheetId="0">'380-пп (Отчёт)'!$F$25</definedName>
    <definedName name="Par98" localSheetId="0">'380-пп (Отчёт)'!$G$25</definedName>
  </definedNames>
  <calcPr fullCalcOnLoad="1"/>
</workbook>
</file>

<file path=xl/sharedStrings.xml><?xml version="1.0" encoding="utf-8"?>
<sst xmlns="http://schemas.openxmlformats.org/spreadsheetml/2006/main" count="539" uniqueCount="220">
  <si>
    <t>N п/п</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</si>
  <si>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</si>
  <si>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</si>
  <si>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</si>
  <si>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</si>
  <si>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</si>
  <si>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</si>
  <si>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</si>
  <si>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</si>
  <si>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</si>
  <si>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Характеристика причин отклонения показателя объема государственных услуг, выполнения работ от запланированного значения</t>
  </si>
  <si>
    <t>Индекс освоения финансовых средств</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</si>
  <si>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</si>
  <si>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</si>
  <si>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</si>
  <si>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</si>
  <si>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УТВЕРЖДАЮ</t>
  </si>
  <si>
    <t>Директор государственного бюджетного учреждения</t>
  </si>
  <si>
    <t>Государственное бюджетное учреждение</t>
  </si>
  <si>
    <t>Вес показателя в общем объеме государственных услуг (работ) в рамках государственного задания</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</si>
  <si>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</si>
  <si>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Гражданин при наличии в семье инвалида или инвалидов, в том числе ребенка-инвалида или детей-инвалидов, нуждающихся в постоянном постороннем уходе</t>
  </si>
  <si>
    <t>Гражданин при наличии ребенка или детей (в том числе находящихся под опекой, попечительством), испытывающих трудности в социальной адаптации</t>
  </si>
  <si>
    <t>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t>
  </si>
  <si>
    <t>Гражданин при отсутствии работы и средств к существованию</t>
  </si>
  <si>
    <t>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t>
  </si>
  <si>
    <t>СОГЛАСОВАНО</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</si>
  <si>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Гражданин при наличии в семье инвалида или инвалидов, в том числе ребенка-инвалида или детей-инвалидов, нуждающихся в постоянном постороннем уходе; 
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 
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 
Гражданин при наличии ребенка или детей (в том числе находящихся под опекой, попечительством), испытывающих трудности в социальной адаптации; 
Гражданин при отсутствии возможности обеспечения ухода (в том числе временного) за инвалидом, ребенком, детьми, а также отсутствие попечения над ними; 
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 
Гражданин при отсутствии работы и средств к существованию; 
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</si>
  <si>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Численность семей, получивших социальное сопровождение</t>
  </si>
  <si>
    <t xml:space="preserve">Гражданин полностью утративший способность либо возможность осуществлять самообслуживание, самостоятельно передвигаться, обеспечивать основные </t>
  </si>
  <si>
    <t>22879000Р69100400001001</t>
  </si>
  <si>
    <t>Уникальный номер реестровой записи общероссийских базовых (отраслевых) перечней (классификаторов) государственных и муниципальных услуг, оказываемых физическим лицам, и (или) регионального перечня (классификатора) государственных (муниципальных) услуг, не включенных в общероссийские базовые (отраслевые) перечни (классификаторы) государственных и муниципальных услуг, и работ</t>
  </si>
  <si>
    <t>Наименование государственной услуги (работы)</t>
  </si>
  <si>
    <t>Наименование показателя объема государственной услуги (работы)</t>
  </si>
  <si>
    <t>Единица измерения показателя государственной услуги (работы)</t>
  </si>
  <si>
    <t>Затраты на оказание государственной услуги (выполнения работы) согласно государственному заданию (без учета затрат на содержание государственного имущества Тверской области)</t>
  </si>
  <si>
    <t>Итоговое выполнение государственного задания с учетом веса показателя объема государственных услуг, выполнения работ</t>
  </si>
  <si>
    <t>Человек</t>
  </si>
  <si>
    <t>880000О.99.0.АЭ22АА10000</t>
  </si>
  <si>
    <t>880000О.99.0.АЭ22АА19000</t>
  </si>
  <si>
    <t>880000О.99.0.АЭ22АА28000</t>
  </si>
  <si>
    <t>880000О.99.0.АЭ22АА55000</t>
  </si>
  <si>
    <t>870000О.99.0.АЭ25АА73000</t>
  </si>
  <si>
    <t>870000О.99.0.АЭ25АА72000</t>
  </si>
  <si>
    <t>870000О.99.0.АЭ25АА80000</t>
  </si>
  <si>
    <t>870000О.99.0.АЭ25АА79000</t>
  </si>
  <si>
    <t>870000О.99.0.АЭ25АА78000</t>
  </si>
  <si>
    <t>870000О.99.0.АЭ25АА77000</t>
  </si>
  <si>
    <t>870000О.99.0.АЭ25АА76000</t>
  </si>
  <si>
    <t>880000О.99.0.АЭ26АА10000</t>
  </si>
  <si>
    <t>880000О.99.0.АЭ26АА19000</t>
  </si>
  <si>
    <t>880000О.99.0.АЭ26АА28000</t>
  </si>
  <si>
    <t>880000О.99.0.АЭ26АА55000</t>
  </si>
  <si>
    <t>Часть III. Оценка финансово-экономической эффективности</t>
  </si>
  <si>
    <t>реализации государственного задания</t>
  </si>
  <si>
    <t>Индекс достижения показателей объема государственных услуг, выполнения работ в отчетном периоде</t>
  </si>
  <si>
    <t>Индекс освоения объема субсидии на финансовое обеспечение выполнения государственного задания в отчетном периоде</t>
  </si>
  <si>
    <t>Критерий финансово-экономической эффективности реализации государственного задания в отчетном периоде,
гр. 3 = гр. 1 / гр. 2</t>
  </si>
  <si>
    <t>Часть IV. Достижение показателей качества государственной</t>
  </si>
  <si>
    <t>услуги (работы)</t>
  </si>
  <si>
    <t xml:space="preserve">                     </t>
  </si>
  <si>
    <t>Уникальный номер реестровой записи ведомственного перечня государственных услуг (работ)</t>
  </si>
  <si>
    <t>Наименование государственной услуги (работы) с указанием характеристик (содержание услуги (работы), условия оказания (выполнения) услуги (работы))</t>
  </si>
  <si>
    <t>Показатель качества государственной 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</si>
  <si>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</si>
  <si>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</si>
  <si>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</si>
  <si>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Индекс достижения планового значения показателей качества государственной услуги (работы) в отчетном периоде,</t>
  </si>
  <si>
    <t xml:space="preserve">Характеристика причин отклонения показателя качества государственной услуги (работы) от нормативного значения
</t>
  </si>
  <si>
    <t>наименование</t>
  </si>
  <si>
    <t>единица измерения</t>
  </si>
  <si>
    <t>гр. 9 = гр. 7 / гр. 6</t>
  </si>
  <si>
    <t>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t>
  </si>
  <si>
    <t>процент</t>
  </si>
  <si>
    <t>1.1</t>
  </si>
  <si>
    <t>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t>
  </si>
  <si>
    <t>1.2</t>
  </si>
  <si>
    <t>Количество нарушений санитарного законодательства в отчетном году, выявленных при проведении проверок</t>
  </si>
  <si>
    <t>едениц</t>
  </si>
  <si>
    <t>1.3</t>
  </si>
  <si>
    <t>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t>
  </si>
  <si>
    <t>1.4</t>
  </si>
  <si>
    <t>Удовлетворенность получателей социальных услуг в оказанных социальных услугах</t>
  </si>
  <si>
    <t>1.5</t>
  </si>
  <si>
    <t>Укомплектование организации специалистами, оказывающими социальные услуги</t>
  </si>
  <si>
    <t>2.1</t>
  </si>
  <si>
    <t>2.2</t>
  </si>
  <si>
    <t>2.3</t>
  </si>
  <si>
    <t>2.4</t>
  </si>
  <si>
    <t>2.5</t>
  </si>
  <si>
    <t>3.1</t>
  </si>
  <si>
    <t>3.2</t>
  </si>
  <si>
    <t>3.3</t>
  </si>
  <si>
    <t>3.4</t>
  </si>
  <si>
    <t>3.5</t>
  </si>
  <si>
    <t>4.1</t>
  </si>
  <si>
    <t>4.2</t>
  </si>
  <si>
    <t>4.3</t>
  </si>
  <si>
    <t>4.4</t>
  </si>
  <si>
    <t>4.5</t>
  </si>
  <si>
    <t>5.1</t>
  </si>
  <si>
    <t>5.2</t>
  </si>
  <si>
    <t>5.3</t>
  </si>
  <si>
    <t>5.4</t>
  </si>
  <si>
    <t>5.5</t>
  </si>
  <si>
    <t>6.1</t>
  </si>
  <si>
    <t>6.2</t>
  </si>
  <si>
    <t>6.3</t>
  </si>
  <si>
    <t>6.4</t>
  </si>
  <si>
    <t>6.5</t>
  </si>
  <si>
    <t>7.1</t>
  </si>
  <si>
    <t>7.2</t>
  </si>
  <si>
    <t>7.3</t>
  </si>
  <si>
    <t>7.4</t>
  </si>
  <si>
    <t>7.5</t>
  </si>
  <si>
    <t>8.1</t>
  </si>
  <si>
    <t>8.2</t>
  </si>
  <si>
    <t>8.3</t>
  </si>
  <si>
    <t>8.4</t>
  </si>
  <si>
    <t>8.5</t>
  </si>
  <si>
    <t>9.1</t>
  </si>
  <si>
    <t>9.2</t>
  </si>
  <si>
    <t>9.3</t>
  </si>
  <si>
    <t>9.4</t>
  </si>
  <si>
    <t>9.5</t>
  </si>
  <si>
    <t>10.1</t>
  </si>
  <si>
    <t>10.2</t>
  </si>
  <si>
    <t>10.4</t>
  </si>
  <si>
    <t>10.5</t>
  </si>
  <si>
    <t>11.1</t>
  </si>
  <si>
    <t>11.2</t>
  </si>
  <si>
    <t>11.3</t>
  </si>
  <si>
    <t>11.4</t>
  </si>
  <si>
    <t>11.5</t>
  </si>
  <si>
    <t>12.1</t>
  </si>
  <si>
    <t>12.2</t>
  </si>
  <si>
    <t>12.3</t>
  </si>
  <si>
    <t>12.4</t>
  </si>
  <si>
    <t>12.5</t>
  </si>
  <si>
    <t>13.1</t>
  </si>
  <si>
    <t>13.2</t>
  </si>
  <si>
    <t>13.3</t>
  </si>
  <si>
    <t>13.4</t>
  </si>
  <si>
    <t>13.5</t>
  </si>
  <si>
    <t>14.1</t>
  </si>
  <si>
    <t>Количество направлений деятельности в рамках межведомственного взаимодействия</t>
  </si>
  <si>
    <t>штук</t>
  </si>
  <si>
    <t>14.2</t>
  </si>
  <si>
    <t>Количество получателей, нуждающихся в социальном сопровождении</t>
  </si>
  <si>
    <t>семьи</t>
  </si>
  <si>
    <t>14.3</t>
  </si>
  <si>
    <t>Удовлетворенность получателей социальных услуг в оказанном социальном сопровождении</t>
  </si>
  <si>
    <r>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t>
    </r>
    <r>
      <rPr>
        <b/>
        <sz val="10"/>
        <color indexed="8"/>
        <rFont val="Times New Roman"/>
        <family val="1"/>
      </rPr>
      <t xml:space="preserve"> в пределах государственного задания</t>
    </r>
    <r>
      <rPr>
        <sz val="10"/>
        <color indexed="8"/>
        <rFont val="Times New Roman"/>
        <family val="1"/>
      </rPr>
      <t xml:space="preserve"> за отчетный финансовый год, руб.</t>
    </r>
  </si>
  <si>
    <r>
      <t>Индекс достижения показателей объема государственной услуги, выполнения работы (</t>
    </r>
    <r>
      <rPr>
        <sz val="10"/>
        <color indexed="12"/>
        <rFont val="Times New Roman"/>
        <family val="1"/>
      </rPr>
      <t>7</t>
    </r>
    <r>
      <rPr>
        <sz val="10"/>
        <color indexed="8"/>
        <rFont val="Times New Roman"/>
        <family val="1"/>
      </rPr>
      <t xml:space="preserve"> / </t>
    </r>
    <r>
      <rPr>
        <sz val="10"/>
        <color indexed="12"/>
        <rFont val="Times New Roman"/>
        <family val="1"/>
      </rPr>
      <t>6</t>
    </r>
    <r>
      <rPr>
        <sz val="10"/>
        <color indexed="8"/>
        <rFont val="Times New Roman"/>
        <family val="1"/>
      </rPr>
      <t>)</t>
    </r>
  </si>
  <si>
    <r>
      <rPr>
        <b/>
        <sz val="10"/>
        <rFont val="Times New Roman"/>
        <family val="1"/>
      </rPr>
      <t xml:space="preserve">Государственная услуга 8 </t>
    </r>
    <r>
      <rPr>
        <sz val="10"/>
        <rFont val="Times New Roman"/>
        <family val="1"/>
      </rPr>
      <t xml:space="preserve">(Предоставление социального обслуживания в полустационарной форме (условия оказание - очное)  </t>
    </r>
    <r>
      <rPr>
        <b/>
        <i/>
        <sz val="10"/>
        <rFont val="Times New Roman"/>
        <family val="1"/>
      </rPr>
      <t>предоставление срочных социальных услуг)</t>
    </r>
  </si>
  <si>
    <r>
      <rPr>
        <b/>
        <sz val="10"/>
        <rFont val="Times New Roman"/>
        <family val="1"/>
      </rPr>
      <t xml:space="preserve">Государственная услуга 9 </t>
    </r>
    <r>
      <rPr>
        <sz val="10"/>
        <rFont val="Times New Roman"/>
        <family val="1"/>
      </rPr>
      <t xml:space="preserve">(Предоставление социального обслуживания в полустационарной форме (условия оказание - очное)  </t>
    </r>
    <r>
      <rPr>
        <b/>
        <i/>
        <sz val="10"/>
        <rFont val="Times New Roman"/>
        <family val="1"/>
      </rPr>
      <t>предоставление срочных социальных услуг)</t>
    </r>
  </si>
  <si>
    <r>
      <t xml:space="preserve">Государтвенная работа 1 </t>
    </r>
    <r>
      <rPr>
        <sz val="10"/>
        <rFont val="Times New Roman"/>
        <family val="1"/>
      </rPr>
      <t>(Социальное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</si>
  <si>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t>1.6</t>
  </si>
  <si>
    <t>2.6</t>
  </si>
  <si>
    <t>3.6</t>
  </si>
  <si>
    <t>4.6</t>
  </si>
  <si>
    <t>5.6</t>
  </si>
  <si>
    <t>6.6</t>
  </si>
  <si>
    <t>7.6</t>
  </si>
  <si>
    <t>8.6</t>
  </si>
  <si>
    <t>9.6</t>
  </si>
  <si>
    <t>10.6</t>
  </si>
  <si>
    <t>11.6</t>
  </si>
  <si>
    <t>12.6</t>
  </si>
  <si>
    <t>13.6</t>
  </si>
  <si>
    <t>14.4</t>
  </si>
  <si>
    <t>14.5</t>
  </si>
  <si>
    <t>14.6</t>
  </si>
  <si>
    <t>15.1</t>
  </si>
  <si>
    <t>15.2</t>
  </si>
  <si>
    <t>15.3</t>
  </si>
  <si>
    <t>15.4</t>
  </si>
  <si>
    <t>15.5</t>
  </si>
  <si>
    <t>15.6</t>
  </si>
  <si>
    <t>16.1</t>
  </si>
  <si>
    <t>16.5</t>
  </si>
  <si>
    <t>16.6</t>
  </si>
  <si>
    <t>17.1</t>
  </si>
  <si>
    <t>17.2</t>
  </si>
  <si>
    <t>17.3</t>
  </si>
  <si>
    <t>17.4</t>
  </si>
  <si>
    <t>Процент</t>
  </si>
  <si>
    <r>
      <rPr>
        <b/>
        <sz val="10"/>
        <rFont val="Times New Roman"/>
        <family val="1"/>
      </rPr>
      <t>Государственная услуга 2</t>
    </r>
    <r>
      <rPr>
        <sz val="10"/>
        <rFont val="Times New Roman"/>
        <family val="1"/>
      </rPr>
      <t xml:space="preserve"> (Предоставление социального обслуживания в форме на дому (условия оказание - очное) </t>
    </r>
    <r>
      <rPr>
        <b/>
        <i/>
        <sz val="10"/>
        <rFont val="Times New Roman"/>
        <family val="1"/>
      </rPr>
      <t>предоставление социально-бытовых услуг)</t>
    </r>
  </si>
  <si>
    <r>
      <rPr>
        <b/>
        <sz val="10"/>
        <rFont val="Times New Roman"/>
        <family val="1"/>
      </rPr>
      <t>Государственная услуга 3</t>
    </r>
    <r>
      <rPr>
        <sz val="10"/>
        <rFont val="Times New Roman"/>
        <family val="1"/>
      </rPr>
      <t xml:space="preserve"> (Предоставление социального обслуживания в форме на дому (условия оказание - очное) </t>
    </r>
    <r>
      <rPr>
        <b/>
        <i/>
        <sz val="10"/>
        <rFont val="Times New Roman"/>
        <family val="1"/>
      </rPr>
      <t>предоставление социально-медицинских услуг)</t>
    </r>
  </si>
  <si>
    <r>
      <rPr>
        <b/>
        <sz val="10"/>
        <rFont val="Times New Roman"/>
        <family val="1"/>
      </rPr>
      <t xml:space="preserve">Государственная услуга 4 </t>
    </r>
    <r>
      <rPr>
        <sz val="10"/>
        <rFont val="Times New Roman"/>
        <family val="1"/>
      </rPr>
      <t xml:space="preserve">(Предоставление социального обслуживания в форме на дому (условия оказание - очное) </t>
    </r>
    <r>
      <rPr>
        <b/>
        <i/>
        <sz val="10"/>
        <rFont val="Times New Roman"/>
        <family val="1"/>
      </rPr>
      <t>предоставление социально-психологических услуг)</t>
    </r>
  </si>
  <si>
    <t>Засместитель Министра социальной защиты населения Тверской области
_______________            И.Ю.Петрова
"28" февраля 2022 г.</t>
  </si>
  <si>
    <t>В связи с пандемией Ковид-19 и связанными с ней вынужденной самоизоляцией  граждане пожилого возраста требуют оказания большей психологической поддержки от работников</t>
  </si>
  <si>
    <t xml:space="preserve">В связи с ковид -19 пожилые граждане стали чаще обращаться за оказанием услуг по уборке жилых помещений </t>
  </si>
  <si>
    <t>Отсутствие потребности в услугах данной категории</t>
  </si>
  <si>
    <t>"Комплексный центр социального обслуживания населения" Фировского района</t>
  </si>
  <si>
    <r>
      <rPr>
        <b/>
        <sz val="10"/>
        <rFont val="Times New Roman"/>
        <family val="1"/>
      </rPr>
      <t xml:space="preserve">Государственная услуга 5 </t>
    </r>
    <r>
      <rPr>
        <sz val="10"/>
        <rFont val="Times New Roman"/>
        <family val="1"/>
      </rPr>
      <t>(Предоставление социального обслуживания в форме на дому (условия оказание - очное)</t>
    </r>
    <r>
      <rPr>
        <b/>
        <i/>
        <sz val="10"/>
        <rFont val="Times New Roman"/>
        <family val="1"/>
      </rPr>
      <t xml:space="preserve"> предоставление социально-правовых услуг)</t>
    </r>
  </si>
  <si>
    <r>
      <rPr>
        <b/>
        <sz val="10"/>
        <rFont val="Times New Roman"/>
        <family val="1"/>
      </rPr>
      <t xml:space="preserve">Государственная услуга 6 </t>
    </r>
    <r>
      <rPr>
        <sz val="10"/>
        <rFont val="Times New Roman"/>
        <family val="1"/>
      </rPr>
      <t xml:space="preserve">(Предоставление социального обслуживания в полустационарной форме (условия оказание - очное)  </t>
    </r>
    <r>
      <rPr>
        <b/>
        <i/>
        <sz val="10"/>
        <rFont val="Times New Roman"/>
        <family val="1"/>
      </rPr>
      <t>предоставление срочных социальных услуг)</t>
    </r>
  </si>
  <si>
    <r>
      <rPr>
        <b/>
        <sz val="10"/>
        <rFont val="Times New Roman"/>
        <family val="1"/>
      </rPr>
      <t xml:space="preserve">Государственная услуга 7 </t>
    </r>
    <r>
      <rPr>
        <sz val="10"/>
        <rFont val="Times New Roman"/>
        <family val="1"/>
      </rPr>
      <t xml:space="preserve">(Предоставление социального обслуживания в полустационарной форме (условия оказание - очное)  </t>
    </r>
    <r>
      <rPr>
        <b/>
        <i/>
        <sz val="10"/>
        <rFont val="Times New Roman"/>
        <family val="1"/>
      </rPr>
      <t>предоставление срочных социальных услуг)</t>
    </r>
  </si>
  <si>
    <r>
      <rPr>
        <b/>
        <sz val="10"/>
        <rFont val="Times New Roman"/>
        <family val="1"/>
      </rPr>
      <t xml:space="preserve">Государственная услуга 10 </t>
    </r>
    <r>
      <rPr>
        <sz val="10"/>
        <rFont val="Times New Roman"/>
        <family val="1"/>
      </rPr>
      <t xml:space="preserve">(Предоставление социального обслуживания в полустационарной форме (условия оказание - очное) </t>
    </r>
    <r>
      <rPr>
        <b/>
        <i/>
        <sz val="10"/>
        <rFont val="Times New Roman"/>
        <family val="1"/>
      </rPr>
      <t xml:space="preserve"> предоставление срочных социальных услуг)</t>
    </r>
  </si>
  <si>
    <r>
      <rPr>
        <b/>
        <sz val="10"/>
        <rFont val="Times New Roman"/>
        <family val="1"/>
      </rPr>
      <t xml:space="preserve">Государственная услуга 11 </t>
    </r>
    <r>
      <rPr>
        <sz val="10"/>
        <rFont val="Times New Roman"/>
        <family val="1"/>
      </rPr>
      <t>(Предоставление социального обслуживания в полустационарной форме (условия оказание - очное)  предоставление срочных социальных услуг)</t>
    </r>
  </si>
  <si>
    <r>
      <rPr>
        <b/>
        <sz val="10"/>
        <rFont val="Times New Roman"/>
        <family val="1"/>
      </rPr>
      <t xml:space="preserve">Государственная услуга 12 </t>
    </r>
    <r>
      <rPr>
        <sz val="10"/>
        <rFont val="Times New Roman"/>
        <family val="1"/>
      </rPr>
      <t xml:space="preserve">(Предоставление социального обслуживания в полустационарной форме (условия оказание - очное)  </t>
    </r>
    <r>
      <rPr>
        <b/>
        <i/>
        <sz val="10"/>
        <rFont val="Times New Roman"/>
        <family val="1"/>
      </rPr>
      <t>предоставление срочных социальных услуг)</t>
    </r>
  </si>
  <si>
    <t>Государственная услуга 13 (Предоставление социального обслуживания в форме на дому (условия оказание - очное) предоставление социально-бытовых услуг)</t>
  </si>
  <si>
    <r>
      <rPr>
        <b/>
        <sz val="10"/>
        <rFont val="Times New Roman"/>
        <family val="1"/>
      </rPr>
      <t>Государственная услуга 184</t>
    </r>
    <r>
      <rPr>
        <sz val="10"/>
        <rFont val="Times New Roman"/>
        <family val="1"/>
      </rPr>
      <t xml:space="preserve"> (Предоставление социального обслуживания в форме на дому (условия оказание - очное) предоставление социально-медицинских услуг)</t>
    </r>
  </si>
  <si>
    <r>
      <rPr>
        <b/>
        <sz val="10"/>
        <rFont val="Times New Roman"/>
        <family val="1"/>
      </rPr>
      <t xml:space="preserve">Государственная услуга 15 </t>
    </r>
    <r>
      <rPr>
        <sz val="10"/>
        <rFont val="Times New Roman"/>
        <family val="1"/>
      </rPr>
      <t>(Предоставление социального обслуживания в форме на дому (условия оказание - очное)</t>
    </r>
    <r>
      <rPr>
        <b/>
        <i/>
        <sz val="10"/>
        <rFont val="Times New Roman"/>
        <family val="1"/>
      </rPr>
      <t xml:space="preserve"> предоставление социально-психологических услуг)</t>
    </r>
  </si>
  <si>
    <r>
      <rPr>
        <b/>
        <sz val="10"/>
        <rFont val="Times New Roman"/>
        <family val="1"/>
      </rPr>
      <t xml:space="preserve">Государственная услуга 16 </t>
    </r>
    <r>
      <rPr>
        <sz val="10"/>
        <rFont val="Times New Roman"/>
        <family val="1"/>
      </rPr>
      <t>(Предоставление социального обслуживания в форме на дому (условия оказание - очное)</t>
    </r>
    <r>
      <rPr>
        <b/>
        <i/>
        <sz val="10"/>
        <rFont val="Times New Roman"/>
        <family val="1"/>
      </rPr>
      <t xml:space="preserve"> предоставление социально-правовых услуг)</t>
    </r>
  </si>
  <si>
    <t xml:space="preserve">Пожилые граждане с низким доходом в основном проживают в деревнях и они не пользуются оформлением субсидий на жкх </t>
  </si>
  <si>
    <t>В связи с пандемией выросло число граждан, нуждающихся в срочной сорциальной помощи</t>
  </si>
  <si>
    <t>Меньше обращений семей в связи с передачей отделения по работе с семьями и детьми в Министерство демографии и семейной политики</t>
  </si>
  <si>
    <t>Отклонение связано с увеличением потребности получателей социальных услуг в социально-медицинских услуг</t>
  </si>
  <si>
    <t>870000О.99.0.АЭ20АА01000</t>
  </si>
  <si>
    <r>
      <rPr>
        <b/>
        <sz val="11"/>
        <rFont val="Times New Roman"/>
        <family val="1"/>
      </rPr>
      <t>Государственная услуга 1</t>
    </r>
    <r>
      <rPr>
        <sz val="11"/>
        <rFont val="Times New Roman"/>
        <family val="1"/>
      </rPr>
      <t xml:space="preserve"> (Предоставление социального обслуживания в стационарной форме (условия оказание - очное) -предоставление социального обслуживания в стационарной форме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жизнедеятельности,в том числе детей-инвалидов)</t>
    </r>
  </si>
  <si>
    <r>
      <rPr>
        <b/>
        <sz val="10"/>
        <rFont val="Times New Roman"/>
        <family val="1"/>
      </rPr>
      <t xml:space="preserve">Государственная услуга 10 </t>
    </r>
    <r>
      <rPr>
        <sz val="10"/>
        <rFont val="Times New Roman"/>
        <family val="1"/>
      </rPr>
      <t>(Предоставление социального обслуживания в полустационарной форме (условия оказание - очное)  предоставление срочных социальных услуг)</t>
    </r>
  </si>
  <si>
    <r>
      <rPr>
        <b/>
        <sz val="10"/>
        <rFont val="Times New Roman"/>
        <family val="1"/>
      </rPr>
      <t>Государственная услуга 13</t>
    </r>
    <r>
      <rPr>
        <sz val="10"/>
        <rFont val="Times New Roman"/>
        <family val="1"/>
      </rPr>
      <t xml:space="preserve"> (Предоставление социального обслуживания в форме на дому (условия оказание - очное) предоставление социально-бытовых услуг)</t>
    </r>
  </si>
  <si>
    <r>
      <rPr>
        <b/>
        <sz val="10"/>
        <rFont val="Times New Roman"/>
        <family val="1"/>
      </rPr>
      <t>Государственная услуга 14</t>
    </r>
    <r>
      <rPr>
        <sz val="10"/>
        <rFont val="Times New Roman"/>
        <family val="1"/>
      </rPr>
      <t xml:space="preserve"> (Предоставление социального обслуживания в форме на дому (условия оказание - очное) предоставление социально-медицинских услуг)</t>
    </r>
  </si>
  <si>
    <t>10.3</t>
  </si>
  <si>
    <t>16.2</t>
  </si>
  <si>
    <t>16.3</t>
  </si>
  <si>
    <t>16.4</t>
  </si>
  <si>
    <t>_____________ М.В. Шмелева                                      "21"  февраля  2022 г.</t>
  </si>
  <si>
    <r>
      <t xml:space="preserve">за отчетный период с </t>
    </r>
    <r>
      <rPr>
        <b/>
        <u val="single"/>
        <sz val="10"/>
        <color indexed="56"/>
        <rFont val="Times New Roman"/>
        <family val="1"/>
      </rPr>
      <t>01.01.2021</t>
    </r>
    <r>
      <rPr>
        <b/>
        <sz val="10"/>
        <color indexed="10"/>
        <rFont val="Times New Roman"/>
        <family val="1"/>
      </rPr>
      <t xml:space="preserve"> </t>
    </r>
    <r>
      <rPr>
        <sz val="10"/>
        <color indexed="8"/>
        <rFont val="Times New Roman"/>
        <family val="1"/>
      </rPr>
      <t>по</t>
    </r>
    <r>
      <rPr>
        <sz val="10"/>
        <color indexed="18"/>
        <rFont val="Times New Roman"/>
        <family val="1"/>
      </rPr>
      <t xml:space="preserve"> 31</t>
    </r>
    <r>
      <rPr>
        <b/>
        <u val="single"/>
        <sz val="10"/>
        <color indexed="56"/>
        <rFont val="Times New Roman"/>
        <family val="1"/>
      </rPr>
      <t>.12.2021</t>
    </r>
  </si>
</sst>
</file>

<file path=xl/styles.xml><?xml version="1.0" encoding="utf-8"?>
<styleSheet xmlns="http://schemas.openxmlformats.org/spreadsheetml/2006/main">
  <numFmts count="3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 &quot;р.&quot;;\-#,##0\ &quot;р.&quot;"/>
    <numFmt numFmtId="175" formatCode="#,##0\ &quot;р.&quot;;[Red]\-#,##0\ &quot;р.&quot;"/>
    <numFmt numFmtId="176" formatCode="#,##0.00\ &quot;р.&quot;;\-#,##0.00\ &quot;р.&quot;"/>
    <numFmt numFmtId="177" formatCode="#,##0.00\ &quot;р.&quot;;[Red]\-#,##0.00\ &quot;р.&quot;"/>
    <numFmt numFmtId="178" formatCode="_-* #,##0\ &quot;р.&quot;_-;\-* #,##0\ &quot;р.&quot;_-;_-* &quot;-&quot;\ &quot;р.&quot;_-;_-@_-"/>
    <numFmt numFmtId="179" formatCode="_-* #,##0\ _р_._-;\-* #,##0\ _р_._-;_-* &quot;-&quot;\ _р_._-;_-@_-"/>
    <numFmt numFmtId="180" formatCode="_-* #,##0.00\ &quot;р.&quot;_-;\-* #,##0.00\ &quot;р.&quot;_-;_-* &quot;-&quot;??\ &quot;р.&quot;_-;_-@_-"/>
    <numFmt numFmtId="181" formatCode="_-* #,##0.00\ _р_._-;\-* #,##0.00\ _р_._-;_-* &quot;-&quot;??\ _р_._-;_-@_-"/>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00"/>
    <numFmt numFmtId="187" formatCode="0.0000"/>
    <numFmt numFmtId="188" formatCode="#,##0.000"/>
    <numFmt numFmtId="189" formatCode="#,##0.0000"/>
    <numFmt numFmtId="190" formatCode="0.0%"/>
    <numFmt numFmtId="191" formatCode="0.0"/>
    <numFmt numFmtId="192" formatCode="_-* #,##0.00&quot;р.&quot;_-;\-* #,##0.00&quot;р.&quot;_-;_-* \-??&quot;р.&quot;_-;_-@_-"/>
  </numFmts>
  <fonts count="54">
    <font>
      <sz val="11"/>
      <color theme="1"/>
      <name val="Calibri"/>
      <family val="2"/>
    </font>
    <font>
      <sz val="11"/>
      <color indexed="8"/>
      <name val="Calibri"/>
      <family val="2"/>
    </font>
    <font>
      <b/>
      <sz val="10"/>
      <color indexed="8"/>
      <name val="Times New Roman"/>
      <family val="1"/>
    </font>
    <font>
      <sz val="10"/>
      <color indexed="8"/>
      <name val="Times New Roman"/>
      <family val="1"/>
    </font>
    <font>
      <b/>
      <u val="single"/>
      <sz val="10"/>
      <name val="Times New Roman"/>
      <family val="1"/>
    </font>
    <font>
      <b/>
      <u val="single"/>
      <sz val="10"/>
      <color indexed="10"/>
      <name val="Times New Roman"/>
      <family val="1"/>
    </font>
    <font>
      <b/>
      <u val="single"/>
      <sz val="10"/>
      <color indexed="56"/>
      <name val="Times New Roman"/>
      <family val="1"/>
    </font>
    <font>
      <b/>
      <sz val="10"/>
      <color indexed="10"/>
      <name val="Times New Roman"/>
      <family val="1"/>
    </font>
    <font>
      <sz val="10"/>
      <color indexed="18"/>
      <name val="Times New Roman"/>
      <family val="1"/>
    </font>
    <font>
      <sz val="10"/>
      <color indexed="12"/>
      <name val="Times New Roman"/>
      <family val="1"/>
    </font>
    <font>
      <sz val="10"/>
      <name val="Times New Roman"/>
      <family val="1"/>
    </font>
    <font>
      <b/>
      <sz val="10"/>
      <name val="Times New Roman"/>
      <family val="1"/>
    </font>
    <font>
      <b/>
      <i/>
      <sz val="10"/>
      <name val="Times New Roman"/>
      <family val="1"/>
    </font>
    <font>
      <sz val="10"/>
      <color indexed="10"/>
      <name val="Times New Roman"/>
      <family val="1"/>
    </font>
    <font>
      <sz val="11"/>
      <name val="Times New Roman"/>
      <family val="1"/>
    </font>
    <font>
      <b/>
      <sz val="11"/>
      <name val="Times New Roman"/>
      <family val="1"/>
    </font>
    <font>
      <sz val="11"/>
      <color indexed="9"/>
      <name val="Calibri"/>
      <family val="2"/>
    </font>
    <font>
      <sz val="10"/>
      <color indexed="8"/>
      <name val="Arial"/>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0"/>
      <color rgb="FF000000"/>
      <name val="Arial"/>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color indexed="8"/>
      </left>
      <right style="thin">
        <color indexed="8"/>
      </right>
      <top style="thin">
        <color indexed="8"/>
      </top>
      <bottom/>
    </border>
    <border>
      <left style="thin">
        <color indexed="8"/>
      </left>
      <right style="thin">
        <color indexed="8"/>
      </right>
      <top style="thin">
        <color indexed="8"/>
      </top>
      <bottom style="thin">
        <color indexed="8"/>
      </bottom>
    </border>
    <border>
      <left style="thin"/>
      <right style="thin"/>
      <top>
        <color indexed="63"/>
      </top>
      <bottom style="thin"/>
    </border>
    <border>
      <left style="thin">
        <color indexed="8"/>
      </left>
      <right style="thin">
        <color indexed="8"/>
      </right>
      <top>
        <color indexed="63"/>
      </top>
      <bottom/>
    </border>
    <border>
      <left style="thin">
        <color indexed="8"/>
      </left>
      <right style="thin">
        <color indexed="8"/>
      </right>
      <top>
        <color indexed="63"/>
      </top>
      <bottom style="thin">
        <color indexed="8"/>
      </bottom>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color indexed="63"/>
      </top>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6" fillId="0" borderId="0">
      <alignment/>
      <protection/>
    </xf>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7" fillId="25" borderId="1" applyNumberFormat="0" applyAlignment="0" applyProtection="0"/>
    <xf numFmtId="0" fontId="38" fillId="26" borderId="2" applyNumberFormat="0" applyAlignment="0" applyProtection="0"/>
    <xf numFmtId="0" fontId="39" fillId="26" borderId="1" applyNumberFormat="0" applyAlignment="0" applyProtection="0"/>
    <xf numFmtId="0" fontId="40"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7" borderId="7" applyNumberFormat="0" applyAlignment="0" applyProtection="0"/>
    <xf numFmtId="0" fontId="46" fillId="0" borderId="0" applyNumberFormat="0" applyFill="0" applyBorder="0" applyAlignment="0" applyProtection="0"/>
    <xf numFmtId="0" fontId="47" fillId="28" borderId="0" applyNumberFormat="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3" fillId="31" borderId="0" applyNumberFormat="0" applyBorder="0" applyAlignment="0" applyProtection="0"/>
  </cellStyleXfs>
  <cellXfs count="79">
    <xf numFmtId="0" fontId="0" fillId="0" borderId="0" xfId="0" applyFont="1" applyAlignment="1">
      <alignment/>
    </xf>
    <xf numFmtId="0" fontId="2" fillId="0" borderId="0" xfId="0" applyFont="1" applyFill="1" applyAlignment="1">
      <alignment wrapText="1"/>
    </xf>
    <xf numFmtId="0" fontId="2" fillId="0" borderId="0" xfId="0" applyFont="1" applyFill="1" applyAlignment="1">
      <alignment horizontal="right"/>
    </xf>
    <xf numFmtId="0" fontId="3" fillId="0" borderId="0" xfId="0" applyFont="1" applyFill="1" applyAlignment="1">
      <alignment horizontal="left" vertical="top" wrapText="1"/>
    </xf>
    <xf numFmtId="0" fontId="3" fillId="0" borderId="0" xfId="0" applyFont="1" applyFill="1" applyAlignment="1">
      <alignment horizontal="left"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4" fontId="3" fillId="0" borderId="10" xfId="0" applyNumberFormat="1"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4" fontId="3" fillId="0" borderId="0" xfId="0" applyNumberFormat="1" applyFont="1" applyFill="1" applyBorder="1" applyAlignment="1">
      <alignment horizontal="center" vertical="center" wrapText="1"/>
    </xf>
    <xf numFmtId="4" fontId="2" fillId="0" borderId="0" xfId="0" applyNumberFormat="1" applyFont="1" applyFill="1" applyBorder="1" applyAlignment="1">
      <alignment horizontal="center" vertical="center" wrapText="1"/>
    </xf>
    <xf numFmtId="2" fontId="3" fillId="0" borderId="10" xfId="0" applyNumberFormat="1" applyFont="1" applyFill="1" applyBorder="1" applyAlignment="1">
      <alignment horizontal="center" vertical="center" wrapText="1"/>
    </xf>
    <xf numFmtId="49" fontId="3" fillId="0" borderId="12" xfId="0" applyNumberFormat="1"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1" fillId="0" borderId="10" xfId="0" applyFont="1" applyFill="1" applyBorder="1" applyAlignment="1">
      <alignment horizontal="center" vertical="center" wrapText="1"/>
    </xf>
    <xf numFmtId="2" fontId="11" fillId="0" borderId="10" xfId="0" applyNumberFormat="1" applyFont="1" applyFill="1" applyBorder="1" applyAlignment="1">
      <alignment horizontal="center" vertical="center" wrapText="1"/>
    </xf>
    <xf numFmtId="189" fontId="3" fillId="0" borderId="10" xfId="0" applyNumberFormat="1" applyFont="1" applyFill="1" applyBorder="1" applyAlignment="1">
      <alignment horizontal="center" vertical="center" wrapText="1"/>
    </xf>
    <xf numFmtId="0" fontId="3" fillId="0" borderId="13" xfId="0" applyNumberFormat="1" applyFont="1" applyFill="1" applyBorder="1" applyAlignment="1">
      <alignment horizontal="center" vertical="center" wrapText="1"/>
    </xf>
    <xf numFmtId="0" fontId="3" fillId="0" borderId="10" xfId="0" applyFont="1" applyFill="1" applyBorder="1" applyAlignment="1">
      <alignment vertical="center" wrapText="1"/>
    </xf>
    <xf numFmtId="4" fontId="8" fillId="0" borderId="10" xfId="0" applyNumberFormat="1" applyFont="1" applyFill="1" applyBorder="1" applyAlignment="1">
      <alignment vertical="center" wrapText="1"/>
    </xf>
    <xf numFmtId="0" fontId="8" fillId="0" borderId="10" xfId="0" applyFont="1" applyFill="1" applyBorder="1" applyAlignment="1">
      <alignment vertical="center" wrapText="1"/>
    </xf>
    <xf numFmtId="0" fontId="2" fillId="0" borderId="0" xfId="0" applyFont="1" applyFill="1" applyAlignment="1">
      <alignment horizontal="center" vertical="center"/>
    </xf>
    <xf numFmtId="186" fontId="11" fillId="0" borderId="10" xfId="0" applyNumberFormat="1" applyFont="1" applyFill="1" applyBorder="1" applyAlignment="1">
      <alignment horizontal="center" wrapText="1"/>
    </xf>
    <xf numFmtId="0" fontId="3" fillId="0" borderId="11" xfId="0" applyFont="1" applyFill="1" applyBorder="1" applyAlignment="1">
      <alignment vertical="center" wrapText="1"/>
    </xf>
    <xf numFmtId="0" fontId="3" fillId="0" borderId="14" xfId="0" applyFont="1" applyFill="1" applyBorder="1" applyAlignment="1">
      <alignment vertical="center" wrapText="1"/>
    </xf>
    <xf numFmtId="0" fontId="10" fillId="32" borderId="10" xfId="0" applyFont="1" applyFill="1" applyBorder="1" applyAlignment="1">
      <alignment horizontal="center" vertical="center" wrapText="1"/>
    </xf>
    <xf numFmtId="0" fontId="3" fillId="0" borderId="10" xfId="0" applyFont="1" applyFill="1" applyBorder="1" applyAlignment="1">
      <alignment horizontal="center" vertical="center"/>
    </xf>
    <xf numFmtId="0" fontId="3" fillId="0" borderId="0" xfId="0" applyFont="1" applyFill="1" applyAlignment="1">
      <alignment/>
    </xf>
    <xf numFmtId="0" fontId="3" fillId="0" borderId="0" xfId="0" applyFont="1" applyFill="1" applyAlignment="1">
      <alignment wrapText="1"/>
    </xf>
    <xf numFmtId="2" fontId="3" fillId="0" borderId="0" xfId="0" applyNumberFormat="1" applyFont="1" applyFill="1" applyAlignment="1">
      <alignment/>
    </xf>
    <xf numFmtId="0" fontId="3" fillId="0" borderId="0" xfId="0" applyFont="1" applyFill="1" applyAlignment="1">
      <alignment horizontal="left" wrapText="1"/>
    </xf>
    <xf numFmtId="0" fontId="13" fillId="0" borderId="0" xfId="0" applyFont="1" applyFill="1" applyAlignment="1">
      <alignment horizontal="left" vertical="top" wrapText="1"/>
    </xf>
    <xf numFmtId="2" fontId="3" fillId="0" borderId="0" xfId="58" applyNumberFormat="1" applyFont="1" applyFill="1" applyAlignment="1">
      <alignment/>
    </xf>
    <xf numFmtId="0" fontId="13" fillId="0" borderId="0" xfId="0" applyFont="1" applyFill="1" applyAlignment="1">
      <alignment vertical="top" wrapText="1"/>
    </xf>
    <xf numFmtId="2" fontId="13" fillId="0" borderId="0" xfId="0" applyNumberFormat="1" applyFont="1" applyFill="1" applyAlignment="1">
      <alignment horizontal="left" vertical="top" wrapText="1"/>
    </xf>
    <xf numFmtId="0" fontId="2" fillId="0" borderId="0" xfId="0" applyFont="1" applyFill="1" applyAlignment="1">
      <alignment wrapText="1"/>
    </xf>
    <xf numFmtId="4" fontId="3" fillId="0" borderId="0" xfId="0" applyNumberFormat="1" applyFont="1" applyFill="1" applyAlignment="1">
      <alignment/>
    </xf>
    <xf numFmtId="0" fontId="3" fillId="0" borderId="10" xfId="0" applyFont="1" applyFill="1" applyBorder="1" applyAlignment="1">
      <alignment/>
    </xf>
    <xf numFmtId="0" fontId="3" fillId="0" borderId="10" xfId="0" applyFont="1" applyFill="1" applyBorder="1" applyAlignment="1">
      <alignment vertical="center"/>
    </xf>
    <xf numFmtId="0" fontId="10" fillId="0" borderId="10" xfId="0" applyFont="1" applyFill="1" applyBorder="1" applyAlignment="1">
      <alignment horizontal="center" vertical="center"/>
    </xf>
    <xf numFmtId="0" fontId="3" fillId="0" borderId="12" xfId="0" applyNumberFormat="1" applyFont="1" applyFill="1" applyBorder="1" applyAlignment="1">
      <alignment horizontal="center" vertical="center" wrapText="1"/>
    </xf>
    <xf numFmtId="0" fontId="10" fillId="0" borderId="10" xfId="0" applyFont="1" applyFill="1" applyBorder="1" applyAlignment="1">
      <alignment horizontal="left" vertical="center" wrapText="1"/>
    </xf>
    <xf numFmtId="0" fontId="11" fillId="0" borderId="10" xfId="0" applyFont="1" applyFill="1" applyBorder="1" applyAlignment="1">
      <alignment horizontal="left" vertical="center" wrapText="1"/>
    </xf>
    <xf numFmtId="0" fontId="3" fillId="0" borderId="0" xfId="0" applyFont="1" applyFill="1" applyBorder="1" applyAlignment="1">
      <alignment horizontal="center" vertical="center" wrapText="1"/>
    </xf>
    <xf numFmtId="49" fontId="3" fillId="0" borderId="15"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0" fontId="10" fillId="0" borderId="10" xfId="0" applyFont="1" applyFill="1" applyBorder="1" applyAlignment="1">
      <alignment horizontal="left" vertical="top" wrapText="1"/>
    </xf>
    <xf numFmtId="0" fontId="3" fillId="0" borderId="10" xfId="0" applyFont="1" applyFill="1" applyBorder="1" applyAlignment="1">
      <alignment horizontal="left" vertical="center" wrapText="1"/>
    </xf>
    <xf numFmtId="0" fontId="3" fillId="0" borderId="16"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10" fillId="0" borderId="10" xfId="0" applyFont="1" applyFill="1" applyBorder="1" applyAlignment="1">
      <alignment horizontal="center" vertical="top" wrapText="1"/>
    </xf>
    <xf numFmtId="49" fontId="3" fillId="0" borderId="10" xfId="0" applyNumberFormat="1" applyFont="1" applyFill="1" applyBorder="1" applyAlignment="1">
      <alignment horizontal="center" vertical="center"/>
    </xf>
    <xf numFmtId="0" fontId="3" fillId="0" borderId="0" xfId="0" applyFont="1" applyFill="1" applyBorder="1" applyAlignment="1">
      <alignment/>
    </xf>
    <xf numFmtId="0" fontId="14" fillId="0" borderId="10" xfId="0" applyFont="1" applyFill="1" applyBorder="1" applyAlignment="1">
      <alignment horizontal="center" vertical="center" wrapText="1"/>
    </xf>
    <xf numFmtId="0" fontId="3" fillId="0" borderId="15" xfId="0" applyNumberFormat="1" applyFont="1" applyFill="1" applyBorder="1" applyAlignment="1">
      <alignment horizontal="center" vertical="center" wrapText="1"/>
    </xf>
    <xf numFmtId="0" fontId="14" fillId="0" borderId="10"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10" xfId="0" applyNumberFormat="1" applyFont="1" applyFill="1" applyBorder="1" applyAlignment="1">
      <alignment horizontal="center" vertical="center"/>
    </xf>
    <xf numFmtId="0" fontId="3" fillId="0" borderId="11"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0" xfId="0" applyFont="1" applyFill="1" applyAlignment="1">
      <alignment horizontal="center" vertical="center"/>
    </xf>
    <xf numFmtId="0" fontId="3" fillId="0" borderId="1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0" xfId="0" applyFont="1" applyFill="1" applyAlignment="1">
      <alignment horizontal="left" vertical="top" wrapText="1"/>
    </xf>
    <xf numFmtId="0" fontId="3" fillId="0" borderId="0" xfId="0" applyFont="1" applyFill="1" applyBorder="1" applyAlignment="1">
      <alignment horizontal="center" vertical="center"/>
    </xf>
    <xf numFmtId="0" fontId="3" fillId="0" borderId="11"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2" fillId="0" borderId="0" xfId="0" applyFont="1" applyFill="1" applyAlignment="1">
      <alignment horizontal="center" vertical="center"/>
    </xf>
    <xf numFmtId="0" fontId="4"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11" fillId="0" borderId="11"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7" fillId="0" borderId="20" xfId="0" applyFont="1" applyFill="1" applyBorder="1" applyAlignment="1">
      <alignment horizontal="left" vertical="top"/>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3"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Процентный 2"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1390650</xdr:rowOff>
    </xdr:from>
    <xdr:ext cx="1381125" cy="200025"/>
    <xdr:sp>
      <xdr:nvSpPr>
        <xdr:cNvPr id="1" name="AutoShape 182"/>
        <xdr:cNvSpPr>
          <a:spLocks noChangeAspect="1"/>
        </xdr:cNvSpPr>
      </xdr:nvSpPr>
      <xdr:spPr>
        <a:xfrm>
          <a:off x="20888325" y="8505825"/>
          <a:ext cx="138112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10</xdr:col>
      <xdr:colOff>76200</xdr:colOff>
      <xdr:row>26</xdr:row>
      <xdr:rowOff>0</xdr:rowOff>
    </xdr:from>
    <xdr:to>
      <xdr:col>10</xdr:col>
      <xdr:colOff>1866900</xdr:colOff>
      <xdr:row>26</xdr:row>
      <xdr:rowOff>0</xdr:rowOff>
    </xdr:to>
    <xdr:pic>
      <xdr:nvPicPr>
        <xdr:cNvPr id="2" name="Рисунок 13" descr="base_23988_65412_59"/>
        <xdr:cNvPicPr preferRelativeResize="1">
          <a:picLocks noChangeAspect="0"/>
        </xdr:cNvPicPr>
      </xdr:nvPicPr>
      <xdr:blipFill>
        <a:blip r:embed="rId1"/>
        <a:stretch>
          <a:fillRect/>
        </a:stretch>
      </xdr:blipFill>
      <xdr:spPr>
        <a:xfrm>
          <a:off x="22269450" y="12830175"/>
          <a:ext cx="1790700" cy="0"/>
        </a:xfrm>
        <a:prstGeom prst="rect">
          <a:avLst/>
        </a:prstGeom>
        <a:solidFill>
          <a:srgbClr val="F2DCDB"/>
        </a:solidFill>
        <a:ln w="9525" cmpd="sng">
          <a:noFill/>
        </a:ln>
      </xdr:spPr>
    </xdr:pic>
    <xdr:clientData/>
  </xdr:twoCellAnchor>
  <xdr:oneCellAnchor>
    <xdr:from>
      <xdr:col>9</xdr:col>
      <xdr:colOff>238125</xdr:colOff>
      <xdr:row>22</xdr:row>
      <xdr:rowOff>1390650</xdr:rowOff>
    </xdr:from>
    <xdr:ext cx="1304925" cy="200025"/>
    <xdr:sp>
      <xdr:nvSpPr>
        <xdr:cNvPr id="3" name="AutoShape 182"/>
        <xdr:cNvSpPr>
          <a:spLocks noChangeAspect="1"/>
        </xdr:cNvSpPr>
      </xdr:nvSpPr>
      <xdr:spPr>
        <a:xfrm>
          <a:off x="20888325" y="8505825"/>
          <a:ext cx="130492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3</xdr:col>
      <xdr:colOff>390525</xdr:colOff>
      <xdr:row>49</xdr:row>
      <xdr:rowOff>0</xdr:rowOff>
    </xdr:from>
    <xdr:to>
      <xdr:col>3</xdr:col>
      <xdr:colOff>2105025</xdr:colOff>
      <xdr:row>49</xdr:row>
      <xdr:rowOff>0</xdr:rowOff>
    </xdr:to>
    <xdr:pic>
      <xdr:nvPicPr>
        <xdr:cNvPr id="4" name="Рисунок 9" descr="base_23988_65412_63"/>
        <xdr:cNvPicPr preferRelativeResize="1">
          <a:picLocks noChangeAspect="0"/>
        </xdr:cNvPicPr>
      </xdr:nvPicPr>
      <xdr:blipFill>
        <a:blip r:embed="rId2"/>
        <a:stretch>
          <a:fillRect/>
        </a:stretch>
      </xdr:blipFill>
      <xdr:spPr>
        <a:xfrm>
          <a:off x="6286500" y="31270575"/>
          <a:ext cx="1714500" cy="0"/>
        </a:xfrm>
        <a:prstGeom prst="rect">
          <a:avLst/>
        </a:prstGeom>
        <a:solidFill>
          <a:srgbClr val="F2DCDB"/>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57"/>
  <sheetViews>
    <sheetView tabSelected="1" view="pageBreakPreview" zoomScale="62" zoomScaleNormal="60" zoomScaleSheetLayoutView="62" workbookViewId="0" topLeftCell="A1">
      <selection activeCell="A6" sqref="A5:G6"/>
    </sheetView>
  </sheetViews>
  <sheetFormatPr defaultColWidth="9.140625" defaultRowHeight="15"/>
  <cols>
    <col min="1" max="1" width="7.8515625" style="27" customWidth="1"/>
    <col min="2" max="2" width="37.7109375" style="27" customWidth="1"/>
    <col min="3" max="3" width="42.8515625" style="27" customWidth="1"/>
    <col min="4" max="4" width="48.7109375" style="27" customWidth="1"/>
    <col min="5" max="7" width="37.7109375" style="27" customWidth="1"/>
    <col min="8" max="8" width="26.28125" style="29" customWidth="1"/>
    <col min="9" max="9" width="33.140625" style="27" customWidth="1"/>
    <col min="10" max="10" width="23.140625" style="27" customWidth="1"/>
    <col min="11" max="11" width="28.00390625" style="27" customWidth="1"/>
    <col min="12" max="12" width="26.28125" style="27" customWidth="1"/>
    <col min="13" max="16384" width="9.140625" style="27" customWidth="1"/>
  </cols>
  <sheetData>
    <row r="1" spans="2:7" ht="12.75">
      <c r="B1" s="1" t="s">
        <v>16</v>
      </c>
      <c r="C1" s="28"/>
      <c r="F1" s="1" t="s">
        <v>26</v>
      </c>
      <c r="G1" s="2"/>
    </row>
    <row r="2" spans="2:7" ht="30" customHeight="1">
      <c r="B2" s="3" t="s">
        <v>17</v>
      </c>
      <c r="C2" s="30"/>
      <c r="F2" s="68" t="s">
        <v>190</v>
      </c>
      <c r="G2" s="2"/>
    </row>
    <row r="3" spans="2:7" ht="38.25">
      <c r="B3" s="4" t="s">
        <v>194</v>
      </c>
      <c r="C3" s="30"/>
      <c r="F3" s="68"/>
      <c r="G3" s="2"/>
    </row>
    <row r="4" spans="2:7" ht="72" customHeight="1">
      <c r="B4" s="4" t="s">
        <v>218</v>
      </c>
      <c r="C4" s="30"/>
      <c r="F4" s="68"/>
      <c r="G4" s="2"/>
    </row>
    <row r="5" spans="1:7" ht="12.75">
      <c r="A5" s="72" t="s">
        <v>4</v>
      </c>
      <c r="B5" s="72"/>
      <c r="C5" s="72"/>
      <c r="D5" s="72"/>
      <c r="E5" s="72"/>
      <c r="F5" s="72"/>
      <c r="G5" s="72"/>
    </row>
    <row r="6" spans="1:7" ht="12.75">
      <c r="A6" s="69" t="s">
        <v>18</v>
      </c>
      <c r="B6" s="69"/>
      <c r="C6" s="69"/>
      <c r="D6" s="69"/>
      <c r="E6" s="69"/>
      <c r="F6" s="69"/>
      <c r="G6" s="69"/>
    </row>
    <row r="7" spans="1:7" ht="12.75">
      <c r="A7" s="73" t="str">
        <f>B3</f>
        <v>"Комплексный центр социального обслуживания населения" Фировского района</v>
      </c>
      <c r="B7" s="74"/>
      <c r="C7" s="74"/>
      <c r="D7" s="74"/>
      <c r="E7" s="74"/>
      <c r="F7" s="74"/>
      <c r="G7" s="74"/>
    </row>
    <row r="8" spans="1:7" ht="12.75">
      <c r="A8" s="64" t="s">
        <v>2</v>
      </c>
      <c r="B8" s="64"/>
      <c r="C8" s="64"/>
      <c r="D8" s="64"/>
      <c r="E8" s="64"/>
      <c r="F8" s="64"/>
      <c r="G8" s="64"/>
    </row>
    <row r="9" spans="1:7" ht="12.75">
      <c r="A9" s="64"/>
      <c r="B9" s="64"/>
      <c r="C9" s="64"/>
      <c r="D9" s="64"/>
      <c r="E9" s="64"/>
      <c r="F9" s="64"/>
      <c r="G9" s="64"/>
    </row>
    <row r="10" spans="1:8" ht="12.75">
      <c r="A10" s="64" t="s">
        <v>219</v>
      </c>
      <c r="B10" s="64"/>
      <c r="C10" s="64"/>
      <c r="D10" s="64"/>
      <c r="E10" s="64"/>
      <c r="F10" s="64"/>
      <c r="G10" s="64"/>
      <c r="H10" s="27"/>
    </row>
    <row r="11" spans="1:7" ht="12.75">
      <c r="A11" s="64"/>
      <c r="B11" s="64"/>
      <c r="C11" s="64"/>
      <c r="D11" s="64"/>
      <c r="E11" s="64"/>
      <c r="F11" s="64"/>
      <c r="G11" s="64"/>
    </row>
    <row r="12" spans="1:7" ht="11.25" customHeight="1">
      <c r="A12" s="64"/>
      <c r="B12" s="64"/>
      <c r="C12" s="64"/>
      <c r="D12" s="64"/>
      <c r="E12" s="64"/>
      <c r="F12" s="64"/>
      <c r="G12" s="64"/>
    </row>
    <row r="13" spans="1:7" ht="12.75">
      <c r="A13" s="64" t="s">
        <v>5</v>
      </c>
      <c r="B13" s="64"/>
      <c r="C13" s="64"/>
      <c r="D13" s="64"/>
      <c r="E13" s="64"/>
      <c r="F13" s="64"/>
      <c r="G13" s="64"/>
    </row>
    <row r="14" spans="1:7" ht="12.75">
      <c r="A14" s="64" t="s">
        <v>1</v>
      </c>
      <c r="B14" s="64"/>
      <c r="C14" s="64"/>
      <c r="D14" s="64"/>
      <c r="E14" s="64"/>
      <c r="F14" s="64"/>
      <c r="G14" s="64"/>
    </row>
    <row r="15" spans="2:6" ht="12.75">
      <c r="B15" s="78"/>
      <c r="C15" s="78"/>
      <c r="D15" s="78"/>
      <c r="E15" s="78"/>
      <c r="F15" s="31"/>
    </row>
    <row r="16" spans="1:7" ht="178.5" customHeight="1">
      <c r="A16" s="5" t="s">
        <v>0</v>
      </c>
      <c r="B16" s="5" t="s">
        <v>13</v>
      </c>
      <c r="C16" s="5" t="s">
        <v>152</v>
      </c>
      <c r="D16" s="5" t="s">
        <v>14</v>
      </c>
      <c r="E16" s="5" t="s">
        <v>15</v>
      </c>
      <c r="F16" s="5" t="s">
        <v>11</v>
      </c>
      <c r="G16" s="6" t="s">
        <v>3</v>
      </c>
    </row>
    <row r="17" spans="1:8" ht="24.75" customHeight="1">
      <c r="A17" s="5">
        <v>1</v>
      </c>
      <c r="B17" s="5">
        <v>2</v>
      </c>
      <c r="C17" s="5">
        <v>3</v>
      </c>
      <c r="D17" s="5">
        <v>4</v>
      </c>
      <c r="E17" s="5">
        <v>5</v>
      </c>
      <c r="F17" s="5" t="s">
        <v>12</v>
      </c>
      <c r="G17" s="5">
        <v>7</v>
      </c>
      <c r="H17" s="32"/>
    </row>
    <row r="18" spans="1:7" ht="12.75">
      <c r="A18" s="7">
        <v>1</v>
      </c>
      <c r="B18" s="8">
        <v>14586114</v>
      </c>
      <c r="C18" s="8">
        <v>4496878.04</v>
      </c>
      <c r="D18" s="8">
        <v>89816.19</v>
      </c>
      <c r="E18" s="8">
        <v>18399857.21</v>
      </c>
      <c r="F18" s="8">
        <f>E18/(B18+C18+D18)</f>
        <v>0.9596850387941318</v>
      </c>
      <c r="G18" s="7"/>
    </row>
    <row r="19" spans="1:7" ht="12.75">
      <c r="A19" s="9"/>
      <c r="B19" s="10"/>
      <c r="C19" s="10"/>
      <c r="D19" s="10"/>
      <c r="E19" s="10"/>
      <c r="F19" s="10"/>
      <c r="G19" s="9"/>
    </row>
    <row r="20" spans="1:7" ht="12.75">
      <c r="A20" s="64" t="s">
        <v>6</v>
      </c>
      <c r="B20" s="64"/>
      <c r="C20" s="64"/>
      <c r="D20" s="64"/>
      <c r="E20" s="64"/>
      <c r="F20" s="64"/>
      <c r="G20" s="64"/>
    </row>
    <row r="21" spans="1:7" ht="12.75">
      <c r="A21" s="64" t="s">
        <v>7</v>
      </c>
      <c r="B21" s="64"/>
      <c r="C21" s="64"/>
      <c r="D21" s="64"/>
      <c r="E21" s="64"/>
      <c r="F21" s="64"/>
      <c r="G21" s="64"/>
    </row>
    <row r="22" spans="6:11" ht="14.25" customHeight="1">
      <c r="F22" s="33"/>
      <c r="G22" s="31"/>
      <c r="H22" s="34"/>
      <c r="I22" s="31"/>
      <c r="J22" s="31"/>
      <c r="K22" s="31"/>
    </row>
    <row r="23" spans="1:12" ht="114.75" customHeight="1">
      <c r="A23" s="65" t="s">
        <v>0</v>
      </c>
      <c r="B23" s="70" t="s">
        <v>31</v>
      </c>
      <c r="C23" s="70" t="s">
        <v>32</v>
      </c>
      <c r="D23" s="70" t="s">
        <v>33</v>
      </c>
      <c r="E23" s="70" t="s">
        <v>34</v>
      </c>
      <c r="F23" s="70" t="s">
        <v>8</v>
      </c>
      <c r="G23" s="70" t="s">
        <v>9</v>
      </c>
      <c r="H23" s="70" t="s">
        <v>153</v>
      </c>
      <c r="I23" s="70" t="s">
        <v>35</v>
      </c>
      <c r="J23" s="70" t="s">
        <v>19</v>
      </c>
      <c r="K23" s="70" t="s">
        <v>36</v>
      </c>
      <c r="L23" s="70" t="s">
        <v>10</v>
      </c>
    </row>
    <row r="24" spans="1:12" ht="97.5" customHeight="1">
      <c r="A24" s="65"/>
      <c r="B24" s="71"/>
      <c r="C24" s="71"/>
      <c r="D24" s="71"/>
      <c r="E24" s="71"/>
      <c r="F24" s="71"/>
      <c r="G24" s="71"/>
      <c r="H24" s="71"/>
      <c r="I24" s="71"/>
      <c r="J24" s="71"/>
      <c r="K24" s="71"/>
      <c r="L24" s="71"/>
    </row>
    <row r="25" spans="1:12" ht="12.75">
      <c r="A25" s="5">
        <v>1</v>
      </c>
      <c r="B25" s="5">
        <v>2</v>
      </c>
      <c r="C25" s="5">
        <v>3</v>
      </c>
      <c r="D25" s="5">
        <v>4</v>
      </c>
      <c r="E25" s="5">
        <v>5</v>
      </c>
      <c r="F25" s="5">
        <v>6</v>
      </c>
      <c r="G25" s="5">
        <v>7</v>
      </c>
      <c r="H25" s="11">
        <v>8</v>
      </c>
      <c r="I25" s="5">
        <v>9</v>
      </c>
      <c r="J25" s="5">
        <v>10</v>
      </c>
      <c r="K25" s="5">
        <v>11</v>
      </c>
      <c r="L25" s="5">
        <v>12</v>
      </c>
    </row>
    <row r="26" spans="1:12" ht="225">
      <c r="A26" s="5">
        <v>1</v>
      </c>
      <c r="B26" s="43" t="s">
        <v>209</v>
      </c>
      <c r="C26" s="56" t="s">
        <v>210</v>
      </c>
      <c r="D26" s="5" t="s">
        <v>20</v>
      </c>
      <c r="E26" s="5" t="s">
        <v>37</v>
      </c>
      <c r="F26" s="5">
        <v>25</v>
      </c>
      <c r="G26" s="5">
        <v>26</v>
      </c>
      <c r="H26" s="15">
        <f>ROUND(G26/F26,2)</f>
        <v>1.04</v>
      </c>
      <c r="I26" s="7">
        <v>3968209.5</v>
      </c>
      <c r="J26" s="16">
        <f aca="true" t="shared" si="0" ref="J26:J42">I26/SUM($I$26:$I$42)</f>
        <v>0.2998639273772808</v>
      </c>
      <c r="K26" s="75">
        <f>SUM(H26*J26,H27*J27,H28*J28,H29*J29,H30*J30,H31*J31,H32*J32,H33*J33,H34*J34,H35*J35,H36*J36,H37*J37,H38*J38,H39*J39,H40*J40,H41*J41,H42*J42)</f>
        <v>1.0149919077323761</v>
      </c>
      <c r="L26" s="25"/>
    </row>
    <row r="27" spans="1:12" ht="63.75">
      <c r="A27" s="5">
        <v>2</v>
      </c>
      <c r="B27" s="12" t="s">
        <v>38</v>
      </c>
      <c r="C27" s="13" t="s">
        <v>187</v>
      </c>
      <c r="D27" s="7" t="s">
        <v>20</v>
      </c>
      <c r="E27" s="7" t="s">
        <v>37</v>
      </c>
      <c r="F27" s="13">
        <v>42</v>
      </c>
      <c r="G27" s="13">
        <v>43</v>
      </c>
      <c r="H27" s="15">
        <f>ROUND(G28/F28,2)</f>
        <v>0.96</v>
      </c>
      <c r="I27" s="7">
        <v>1775642.82</v>
      </c>
      <c r="J27" s="16">
        <f t="shared" si="0"/>
        <v>0.13417921347763268</v>
      </c>
      <c r="K27" s="76"/>
      <c r="L27" s="13" t="s">
        <v>192</v>
      </c>
    </row>
    <row r="28" spans="1:12" ht="63.75">
      <c r="A28" s="5">
        <v>3</v>
      </c>
      <c r="B28" s="12" t="s">
        <v>39</v>
      </c>
      <c r="C28" s="13" t="s">
        <v>188</v>
      </c>
      <c r="D28" s="7" t="s">
        <v>20</v>
      </c>
      <c r="E28" s="7" t="s">
        <v>37</v>
      </c>
      <c r="F28" s="13">
        <v>45</v>
      </c>
      <c r="G28" s="13">
        <v>43</v>
      </c>
      <c r="H28" s="15">
        <f aca="true" t="shared" si="1" ref="H28:H42">ROUND(G28/F28,2)</f>
        <v>0.96</v>
      </c>
      <c r="I28" s="7">
        <v>1905281.0999999999</v>
      </c>
      <c r="J28" s="16">
        <f t="shared" si="0"/>
        <v>0.14397553188754414</v>
      </c>
      <c r="K28" s="76"/>
      <c r="L28" s="14"/>
    </row>
    <row r="29" spans="1:12" ht="63.75">
      <c r="A29" s="5">
        <v>4</v>
      </c>
      <c r="B29" s="12" t="s">
        <v>40</v>
      </c>
      <c r="C29" s="13" t="s">
        <v>189</v>
      </c>
      <c r="D29" s="7" t="s">
        <v>20</v>
      </c>
      <c r="E29" s="7" t="s">
        <v>37</v>
      </c>
      <c r="F29" s="13">
        <v>15</v>
      </c>
      <c r="G29" s="13">
        <v>12</v>
      </c>
      <c r="H29" s="15">
        <f t="shared" si="1"/>
        <v>0.8</v>
      </c>
      <c r="I29" s="7">
        <v>573638.4299999999</v>
      </c>
      <c r="J29" s="16">
        <f t="shared" si="0"/>
        <v>0.04334788082996559</v>
      </c>
      <c r="K29" s="76"/>
      <c r="L29" s="13" t="s">
        <v>193</v>
      </c>
    </row>
    <row r="30" spans="1:12" ht="63.75">
      <c r="A30" s="5">
        <v>5</v>
      </c>
      <c r="B30" s="12" t="s">
        <v>41</v>
      </c>
      <c r="C30" s="13" t="s">
        <v>195</v>
      </c>
      <c r="D30" s="7" t="s">
        <v>20</v>
      </c>
      <c r="E30" s="7" t="s">
        <v>37</v>
      </c>
      <c r="F30" s="13">
        <v>10</v>
      </c>
      <c r="G30" s="13">
        <v>8</v>
      </c>
      <c r="H30" s="15">
        <f t="shared" si="1"/>
        <v>0.8</v>
      </c>
      <c r="I30" s="7">
        <v>384227.94</v>
      </c>
      <c r="J30" s="16">
        <f t="shared" si="0"/>
        <v>0.02903478233608437</v>
      </c>
      <c r="K30" s="76"/>
      <c r="L30" s="13" t="s">
        <v>205</v>
      </c>
    </row>
    <row r="31" spans="1:12" ht="63.75">
      <c r="A31" s="5">
        <v>6</v>
      </c>
      <c r="B31" s="12" t="s">
        <v>42</v>
      </c>
      <c r="C31" s="13" t="s">
        <v>196</v>
      </c>
      <c r="D31" s="7" t="s">
        <v>20</v>
      </c>
      <c r="E31" s="7" t="s">
        <v>37</v>
      </c>
      <c r="F31" s="13">
        <v>1600</v>
      </c>
      <c r="G31" s="13">
        <v>1621</v>
      </c>
      <c r="H31" s="15">
        <f>ROUND(G31/F31,2)</f>
        <v>1.01</v>
      </c>
      <c r="I31" s="7">
        <v>1486736</v>
      </c>
      <c r="J31" s="16">
        <f t="shared" si="0"/>
        <v>0.11234751994147207</v>
      </c>
      <c r="K31" s="76"/>
      <c r="L31" s="13" t="s">
        <v>206</v>
      </c>
    </row>
    <row r="32" spans="1:12" ht="51.75">
      <c r="A32" s="5">
        <v>7</v>
      </c>
      <c r="B32" s="12" t="s">
        <v>43</v>
      </c>
      <c r="C32" s="13" t="s">
        <v>197</v>
      </c>
      <c r="D32" s="7" t="s">
        <v>29</v>
      </c>
      <c r="E32" s="7" t="s">
        <v>37</v>
      </c>
      <c r="F32" s="13">
        <v>50</v>
      </c>
      <c r="G32" s="13">
        <v>43</v>
      </c>
      <c r="H32" s="15">
        <f t="shared" si="1"/>
        <v>0.86</v>
      </c>
      <c r="I32" s="7">
        <v>46460.5</v>
      </c>
      <c r="J32" s="16">
        <f t="shared" si="0"/>
        <v>0.0035108599981710023</v>
      </c>
      <c r="K32" s="76"/>
      <c r="L32" s="13" t="s">
        <v>193</v>
      </c>
    </row>
    <row r="33" spans="1:12" ht="63.75">
      <c r="A33" s="5">
        <v>8</v>
      </c>
      <c r="B33" s="12" t="s">
        <v>44</v>
      </c>
      <c r="C33" s="13" t="s">
        <v>154</v>
      </c>
      <c r="D33" s="7" t="s">
        <v>25</v>
      </c>
      <c r="E33" s="7" t="s">
        <v>37</v>
      </c>
      <c r="F33" s="13">
        <v>30</v>
      </c>
      <c r="G33" s="13">
        <v>28</v>
      </c>
      <c r="H33" s="15">
        <f t="shared" si="1"/>
        <v>0.93</v>
      </c>
      <c r="I33" s="7">
        <v>27876.300000000003</v>
      </c>
      <c r="J33" s="16">
        <f t="shared" si="0"/>
        <v>0.0021065159989026015</v>
      </c>
      <c r="K33" s="76"/>
      <c r="L33" s="13" t="s">
        <v>207</v>
      </c>
    </row>
    <row r="34" spans="1:12" ht="51.75">
      <c r="A34" s="5">
        <v>9</v>
      </c>
      <c r="B34" s="12" t="s">
        <v>45</v>
      </c>
      <c r="C34" s="13" t="s">
        <v>155</v>
      </c>
      <c r="D34" s="13" t="s">
        <v>24</v>
      </c>
      <c r="E34" s="7" t="s">
        <v>37</v>
      </c>
      <c r="F34" s="13">
        <v>50</v>
      </c>
      <c r="G34" s="13">
        <v>49</v>
      </c>
      <c r="H34" s="15">
        <f t="shared" si="1"/>
        <v>0.98</v>
      </c>
      <c r="I34" s="7">
        <v>46460.5</v>
      </c>
      <c r="J34" s="16">
        <f t="shared" si="0"/>
        <v>0.0035108599981710023</v>
      </c>
      <c r="K34" s="76"/>
      <c r="L34" s="14"/>
    </row>
    <row r="35" spans="1:12" ht="80.25" customHeight="1">
      <c r="A35" s="5">
        <v>10</v>
      </c>
      <c r="B35" s="12" t="s">
        <v>46</v>
      </c>
      <c r="C35" s="13" t="s">
        <v>198</v>
      </c>
      <c r="D35" s="7" t="s">
        <v>23</v>
      </c>
      <c r="E35" s="7" t="s">
        <v>37</v>
      </c>
      <c r="F35" s="13">
        <v>20</v>
      </c>
      <c r="G35" s="13">
        <v>19</v>
      </c>
      <c r="H35" s="15">
        <f t="shared" si="1"/>
        <v>0.95</v>
      </c>
      <c r="I35" s="7">
        <v>18584.2</v>
      </c>
      <c r="J35" s="16">
        <f t="shared" si="0"/>
        <v>0.0014043439992684008</v>
      </c>
      <c r="K35" s="76"/>
      <c r="L35" s="13" t="s">
        <v>193</v>
      </c>
    </row>
    <row r="36" spans="1:12" ht="51">
      <c r="A36" s="5">
        <v>11</v>
      </c>
      <c r="B36" s="12" t="s">
        <v>47</v>
      </c>
      <c r="C36" s="13" t="s">
        <v>199</v>
      </c>
      <c r="D36" s="7" t="s">
        <v>22</v>
      </c>
      <c r="E36" s="7" t="s">
        <v>37</v>
      </c>
      <c r="F36" s="13">
        <v>50</v>
      </c>
      <c r="G36" s="13">
        <v>48</v>
      </c>
      <c r="H36" s="15">
        <f t="shared" si="1"/>
        <v>0.96</v>
      </c>
      <c r="I36" s="7">
        <v>46460.5</v>
      </c>
      <c r="J36" s="16">
        <f t="shared" si="0"/>
        <v>0.0035108599981710023</v>
      </c>
      <c r="K36" s="76"/>
      <c r="L36" s="14"/>
    </row>
    <row r="37" spans="1:12" ht="51.75">
      <c r="A37" s="5">
        <v>12</v>
      </c>
      <c r="B37" s="12" t="s">
        <v>48</v>
      </c>
      <c r="C37" s="13" t="s">
        <v>200</v>
      </c>
      <c r="D37" s="7" t="s">
        <v>21</v>
      </c>
      <c r="E37" s="7" t="s">
        <v>37</v>
      </c>
      <c r="F37" s="13">
        <v>37</v>
      </c>
      <c r="G37" s="13">
        <v>29</v>
      </c>
      <c r="H37" s="15">
        <f t="shared" si="1"/>
        <v>0.78</v>
      </c>
      <c r="I37" s="7">
        <v>34380.770000000004</v>
      </c>
      <c r="J37" s="16">
        <f t="shared" si="0"/>
        <v>0.0025980363986465417</v>
      </c>
      <c r="K37" s="76"/>
      <c r="L37" s="13" t="s">
        <v>193</v>
      </c>
    </row>
    <row r="38" spans="1:12" ht="81.75" customHeight="1">
      <c r="A38" s="5">
        <v>13</v>
      </c>
      <c r="B38" s="12" t="s">
        <v>49</v>
      </c>
      <c r="C38" s="13" t="s">
        <v>201</v>
      </c>
      <c r="D38" s="7" t="s">
        <v>20</v>
      </c>
      <c r="E38" s="7" t="s">
        <v>37</v>
      </c>
      <c r="F38" s="13">
        <v>23</v>
      </c>
      <c r="G38" s="13">
        <v>23</v>
      </c>
      <c r="H38" s="15">
        <f t="shared" si="1"/>
        <v>1</v>
      </c>
      <c r="I38" s="7">
        <v>999786.54</v>
      </c>
      <c r="J38" s="16">
        <f t="shared" si="0"/>
        <v>0.07555042606075683</v>
      </c>
      <c r="K38" s="76"/>
      <c r="L38" s="13"/>
    </row>
    <row r="39" spans="1:12" ht="63.75">
      <c r="A39" s="5">
        <v>14</v>
      </c>
      <c r="B39" s="12" t="s">
        <v>50</v>
      </c>
      <c r="C39" s="13" t="s">
        <v>202</v>
      </c>
      <c r="D39" s="7" t="s">
        <v>20</v>
      </c>
      <c r="E39" s="7" t="s">
        <v>37</v>
      </c>
      <c r="F39" s="13">
        <v>14</v>
      </c>
      <c r="G39" s="13">
        <v>23</v>
      </c>
      <c r="H39" s="15">
        <f t="shared" si="1"/>
        <v>1.64</v>
      </c>
      <c r="I39" s="7">
        <v>606834.48</v>
      </c>
      <c r="J39" s="16">
        <f t="shared" si="0"/>
        <v>0.04585639201779793</v>
      </c>
      <c r="K39" s="76"/>
      <c r="L39" s="13" t="s">
        <v>208</v>
      </c>
    </row>
    <row r="40" spans="1:12" ht="114.75" customHeight="1">
      <c r="A40" s="5">
        <v>15</v>
      </c>
      <c r="B40" s="12" t="s">
        <v>51</v>
      </c>
      <c r="C40" s="13" t="s">
        <v>203</v>
      </c>
      <c r="D40" s="7" t="s">
        <v>20</v>
      </c>
      <c r="E40" s="7" t="s">
        <v>37</v>
      </c>
      <c r="F40" s="13">
        <v>10</v>
      </c>
      <c r="G40" s="13">
        <v>16</v>
      </c>
      <c r="H40" s="15">
        <f t="shared" si="1"/>
        <v>1.6</v>
      </c>
      <c r="I40" s="7">
        <v>394048.39999999997</v>
      </c>
      <c r="J40" s="16">
        <f t="shared" si="0"/>
        <v>0.029776880681509802</v>
      </c>
      <c r="K40" s="76"/>
      <c r="L40" s="25" t="s">
        <v>191</v>
      </c>
    </row>
    <row r="41" spans="1:12" ht="63.75">
      <c r="A41" s="5">
        <v>16</v>
      </c>
      <c r="B41" s="12" t="s">
        <v>52</v>
      </c>
      <c r="C41" s="13" t="s">
        <v>204</v>
      </c>
      <c r="D41" s="7" t="s">
        <v>20</v>
      </c>
      <c r="E41" s="7" t="s">
        <v>37</v>
      </c>
      <c r="F41" s="13">
        <v>5</v>
      </c>
      <c r="G41" s="13">
        <v>4</v>
      </c>
      <c r="H41" s="15">
        <f>ROUND(G41/F41,2)</f>
        <v>0.8</v>
      </c>
      <c r="I41" s="7">
        <v>197353.05</v>
      </c>
      <c r="J41" s="16">
        <f t="shared" si="0"/>
        <v>0.014913290402859238</v>
      </c>
      <c r="K41" s="76"/>
      <c r="L41" s="13" t="s">
        <v>205</v>
      </c>
    </row>
    <row r="42" spans="1:12" ht="331.5">
      <c r="A42" s="5">
        <v>17</v>
      </c>
      <c r="B42" s="17" t="s">
        <v>30</v>
      </c>
      <c r="C42" s="14" t="s">
        <v>156</v>
      </c>
      <c r="D42" s="7" t="s">
        <v>27</v>
      </c>
      <c r="E42" s="7" t="s">
        <v>28</v>
      </c>
      <c r="F42" s="13">
        <v>95</v>
      </c>
      <c r="G42" s="13">
        <v>68</v>
      </c>
      <c r="H42" s="15">
        <f t="shared" si="1"/>
        <v>0.72</v>
      </c>
      <c r="I42" s="7">
        <v>721386.2999999999</v>
      </c>
      <c r="J42" s="16">
        <f t="shared" si="0"/>
        <v>0.05451267859576599</v>
      </c>
      <c r="K42" s="77"/>
      <c r="L42" s="13" t="s">
        <v>193</v>
      </c>
    </row>
    <row r="43" spans="1:12" ht="12.75">
      <c r="A43" s="5"/>
      <c r="B43" s="18"/>
      <c r="C43" s="18"/>
      <c r="D43" s="5"/>
      <c r="E43" s="18"/>
      <c r="F43" s="19">
        <f>SUM(F26:F42)</f>
        <v>2121</v>
      </c>
      <c r="G43" s="19">
        <f>SUM(G26:G42)</f>
        <v>2103</v>
      </c>
      <c r="H43" s="19">
        <f>SUM(H26:H42)</f>
        <v>16.79</v>
      </c>
      <c r="I43" s="19">
        <f>SUM(I26:I42)</f>
        <v>13233367.33</v>
      </c>
      <c r="J43" s="19">
        <f>SUM(J26:J42)</f>
        <v>1</v>
      </c>
      <c r="K43" s="20"/>
      <c r="L43" s="20"/>
    </row>
    <row r="44" spans="5:10" ht="12.75">
      <c r="E44" s="35"/>
      <c r="F44" s="21"/>
      <c r="G44" s="21"/>
      <c r="J44" s="36"/>
    </row>
    <row r="45" spans="1:8" ht="12.75">
      <c r="A45" s="64" t="s">
        <v>53</v>
      </c>
      <c r="B45" s="64"/>
      <c r="C45" s="64"/>
      <c r="D45" s="64"/>
      <c r="E45" s="64"/>
      <c r="F45" s="64"/>
      <c r="G45" s="64"/>
      <c r="H45" s="27"/>
    </row>
    <row r="46" spans="1:8" ht="12.75">
      <c r="A46" s="64" t="s">
        <v>54</v>
      </c>
      <c r="B46" s="64"/>
      <c r="C46" s="64"/>
      <c r="D46" s="64"/>
      <c r="E46" s="64"/>
      <c r="F46" s="64"/>
      <c r="G46" s="64"/>
      <c r="H46" s="27"/>
    </row>
    <row r="47" ht="12.75">
      <c r="H47" s="27"/>
    </row>
    <row r="48" spans="2:8" ht="51">
      <c r="B48" s="5" t="s">
        <v>55</v>
      </c>
      <c r="C48" s="5" t="s">
        <v>56</v>
      </c>
      <c r="D48" s="5" t="s">
        <v>57</v>
      </c>
      <c r="H48" s="27"/>
    </row>
    <row r="49" spans="2:8" ht="12.75">
      <c r="B49" s="5">
        <v>1</v>
      </c>
      <c r="C49" s="5">
        <v>2</v>
      </c>
      <c r="D49" s="5">
        <v>3</v>
      </c>
      <c r="H49" s="27"/>
    </row>
    <row r="50" spans="2:8" ht="12.75">
      <c r="B50" s="15">
        <f>K26</f>
        <v>1.0149919077323761</v>
      </c>
      <c r="C50" s="15">
        <f>F18</f>
        <v>0.9596850387941318</v>
      </c>
      <c r="D50" s="22">
        <f>B50/C50</f>
        <v>1.0576302294008237</v>
      </c>
      <c r="H50" s="27"/>
    </row>
    <row r="51" ht="12.75">
      <c r="H51" s="27"/>
    </row>
    <row r="52" spans="1:8" ht="12.75">
      <c r="A52" s="64" t="s">
        <v>58</v>
      </c>
      <c r="B52" s="64"/>
      <c r="C52" s="64"/>
      <c r="D52" s="64"/>
      <c r="E52" s="64"/>
      <c r="F52" s="64"/>
      <c r="G52" s="64"/>
      <c r="H52" s="27"/>
    </row>
    <row r="53" spans="1:8" ht="12.75">
      <c r="A53" s="64" t="s">
        <v>59</v>
      </c>
      <c r="B53" s="64"/>
      <c r="C53" s="64"/>
      <c r="D53" s="64"/>
      <c r="E53" s="64"/>
      <c r="F53" s="64"/>
      <c r="G53" s="64"/>
      <c r="H53" s="27"/>
    </row>
    <row r="54" ht="6.75" customHeight="1">
      <c r="H54" s="27"/>
    </row>
    <row r="55" spans="1:10" ht="51">
      <c r="A55" s="65" t="s">
        <v>60</v>
      </c>
      <c r="B55" s="65" t="s">
        <v>61</v>
      </c>
      <c r="C55" s="65" t="s">
        <v>62</v>
      </c>
      <c r="D55" s="66" t="s">
        <v>63</v>
      </c>
      <c r="E55" s="67"/>
      <c r="F55" s="65" t="s">
        <v>64</v>
      </c>
      <c r="G55" s="65" t="s">
        <v>65</v>
      </c>
      <c r="H55" s="61" t="s">
        <v>66</v>
      </c>
      <c r="I55" s="23" t="s">
        <v>67</v>
      </c>
      <c r="J55" s="63" t="s">
        <v>68</v>
      </c>
    </row>
    <row r="56" spans="1:10" ht="20.25" customHeight="1">
      <c r="A56" s="65"/>
      <c r="B56" s="65"/>
      <c r="C56" s="65"/>
      <c r="D56" s="47" t="s">
        <v>69</v>
      </c>
      <c r="E56" s="47" t="s">
        <v>70</v>
      </c>
      <c r="F56" s="65"/>
      <c r="G56" s="65"/>
      <c r="H56" s="62"/>
      <c r="I56" s="24" t="s">
        <v>71</v>
      </c>
      <c r="J56" s="63"/>
    </row>
    <row r="57" spans="1:10" ht="12.75">
      <c r="A57" s="5">
        <v>1</v>
      </c>
      <c r="B57" s="5">
        <v>2</v>
      </c>
      <c r="C57" s="5">
        <v>3</v>
      </c>
      <c r="D57" s="5">
        <v>4</v>
      </c>
      <c r="E57" s="5">
        <v>5</v>
      </c>
      <c r="F57" s="5">
        <v>6</v>
      </c>
      <c r="G57" s="5">
        <v>7</v>
      </c>
      <c r="H57" s="5">
        <v>8</v>
      </c>
      <c r="I57" s="5">
        <v>9</v>
      </c>
      <c r="J57" s="5">
        <v>10</v>
      </c>
    </row>
    <row r="58" spans="1:10" ht="204.75" customHeight="1">
      <c r="A58" s="48" t="s">
        <v>74</v>
      </c>
      <c r="B58" s="5" t="str">
        <f>B26</f>
        <v>870000О.99.0.АЭ20АА01000</v>
      </c>
      <c r="C58" s="58" t="s">
        <v>210</v>
      </c>
      <c r="D58" s="59" t="s">
        <v>72</v>
      </c>
      <c r="E58" s="5" t="s">
        <v>73</v>
      </c>
      <c r="F58" s="5">
        <v>100</v>
      </c>
      <c r="G58" s="5">
        <f>H26*100</f>
        <v>104</v>
      </c>
      <c r="H58" s="5">
        <v>5</v>
      </c>
      <c r="I58" s="5">
        <f>G58/F58</f>
        <v>1.04</v>
      </c>
      <c r="J58" s="5"/>
    </row>
    <row r="59" spans="1:10" ht="226.5" customHeight="1">
      <c r="A59" s="48" t="s">
        <v>76</v>
      </c>
      <c r="B59" s="5" t="str">
        <f>B58</f>
        <v>870000О.99.0.АЭ20АА01000</v>
      </c>
      <c r="C59" s="58" t="s">
        <v>210</v>
      </c>
      <c r="D59" s="49" t="s">
        <v>75</v>
      </c>
      <c r="E59" s="5" t="s">
        <v>73</v>
      </c>
      <c r="F59" s="5">
        <v>100</v>
      </c>
      <c r="G59" s="5">
        <v>100</v>
      </c>
      <c r="H59" s="5">
        <v>5</v>
      </c>
      <c r="I59" s="5">
        <f aca="true" t="shared" si="2" ref="I59:I122">G59/F59</f>
        <v>1</v>
      </c>
      <c r="J59" s="5"/>
    </row>
    <row r="60" spans="1:10" ht="36.75" customHeight="1">
      <c r="A60" s="48" t="s">
        <v>79</v>
      </c>
      <c r="B60" s="5" t="str">
        <f>B58</f>
        <v>870000О.99.0.АЭ20АА01000</v>
      </c>
      <c r="C60" s="58" t="s">
        <v>210</v>
      </c>
      <c r="D60" s="49" t="s">
        <v>77</v>
      </c>
      <c r="E60" s="5" t="s">
        <v>78</v>
      </c>
      <c r="F60" s="5">
        <v>0</v>
      </c>
      <c r="G60" s="26">
        <v>0</v>
      </c>
      <c r="H60" s="5">
        <v>5</v>
      </c>
      <c r="I60" s="5"/>
      <c r="J60" s="5"/>
    </row>
    <row r="61" spans="1:10" ht="220.5" customHeight="1">
      <c r="A61" s="48" t="s">
        <v>81</v>
      </c>
      <c r="B61" s="5" t="str">
        <f>B58</f>
        <v>870000О.99.0.АЭ20АА01000</v>
      </c>
      <c r="C61" s="58" t="s">
        <v>210</v>
      </c>
      <c r="D61" s="50" t="s">
        <v>80</v>
      </c>
      <c r="E61" s="5" t="s">
        <v>73</v>
      </c>
      <c r="F61" s="5">
        <v>100</v>
      </c>
      <c r="G61" s="5">
        <v>100</v>
      </c>
      <c r="H61" s="5">
        <v>5</v>
      </c>
      <c r="I61" s="5">
        <f t="shared" si="2"/>
        <v>1</v>
      </c>
      <c r="J61" s="5"/>
    </row>
    <row r="62" spans="1:10" ht="213.75" customHeight="1">
      <c r="A62" s="48" t="s">
        <v>83</v>
      </c>
      <c r="B62" s="5" t="str">
        <f>B58</f>
        <v>870000О.99.0.АЭ20АА01000</v>
      </c>
      <c r="C62" s="58" t="s">
        <v>210</v>
      </c>
      <c r="D62" s="49" t="s">
        <v>82</v>
      </c>
      <c r="E62" s="5" t="s">
        <v>73</v>
      </c>
      <c r="F62" s="5">
        <v>100</v>
      </c>
      <c r="G62" s="5">
        <v>100</v>
      </c>
      <c r="H62" s="5">
        <v>5</v>
      </c>
      <c r="I62" s="5">
        <f t="shared" si="2"/>
        <v>1</v>
      </c>
      <c r="J62" s="5"/>
    </row>
    <row r="63" spans="1:10" ht="243.75" customHeight="1">
      <c r="A63" s="48" t="s">
        <v>157</v>
      </c>
      <c r="B63" s="5" t="str">
        <f>B58</f>
        <v>870000О.99.0.АЭ20АА01000</v>
      </c>
      <c r="C63" s="58" t="s">
        <v>210</v>
      </c>
      <c r="D63" s="49" t="s">
        <v>84</v>
      </c>
      <c r="E63" s="5" t="s">
        <v>73</v>
      </c>
      <c r="F63" s="5">
        <v>100</v>
      </c>
      <c r="G63" s="5">
        <v>95</v>
      </c>
      <c r="H63" s="5">
        <v>5</v>
      </c>
      <c r="I63" s="5">
        <f t="shared" si="2"/>
        <v>0.95</v>
      </c>
      <c r="J63" s="5"/>
    </row>
    <row r="64" spans="1:10" ht="97.5" customHeight="1">
      <c r="A64" s="48" t="s">
        <v>85</v>
      </c>
      <c r="B64" s="57" t="str">
        <f>B27</f>
        <v>880000О.99.0.АЭ22АА10000</v>
      </c>
      <c r="C64" s="41" t="s">
        <v>187</v>
      </c>
      <c r="D64" s="59" t="s">
        <v>72</v>
      </c>
      <c r="E64" s="5" t="s">
        <v>73</v>
      </c>
      <c r="F64" s="5">
        <v>100</v>
      </c>
      <c r="G64" s="26">
        <f>H27*100</f>
        <v>96</v>
      </c>
      <c r="H64" s="5">
        <v>5</v>
      </c>
      <c r="I64" s="5">
        <f t="shared" si="2"/>
        <v>0.96</v>
      </c>
      <c r="J64" s="46" t="str">
        <f>L27</f>
        <v>В связи с ковид -19 пожилые граждане стали чаще обращаться за оказанием услуг по уборке жилых помещений </v>
      </c>
    </row>
    <row r="65" spans="1:10" ht="280.5">
      <c r="A65" s="48" t="s">
        <v>86</v>
      </c>
      <c r="B65" s="40" t="str">
        <f>B64</f>
        <v>880000О.99.0.АЭ22АА10000</v>
      </c>
      <c r="C65" s="41" t="s">
        <v>187</v>
      </c>
      <c r="D65" s="49" t="s">
        <v>75</v>
      </c>
      <c r="E65" s="51" t="s">
        <v>73</v>
      </c>
      <c r="F65" s="5">
        <v>100</v>
      </c>
      <c r="G65" s="26">
        <v>100</v>
      </c>
      <c r="H65" s="5">
        <v>5</v>
      </c>
      <c r="I65" s="5">
        <f t="shared" si="2"/>
        <v>1</v>
      </c>
      <c r="J65" s="37"/>
    </row>
    <row r="66" spans="1:10" ht="52.5">
      <c r="A66" s="48" t="s">
        <v>87</v>
      </c>
      <c r="B66" s="40" t="str">
        <f>B64</f>
        <v>880000О.99.0.АЭ22АА10000</v>
      </c>
      <c r="C66" s="41" t="s">
        <v>187</v>
      </c>
      <c r="D66" s="49" t="s">
        <v>77</v>
      </c>
      <c r="E66" s="52" t="s">
        <v>78</v>
      </c>
      <c r="F66" s="5">
        <v>0</v>
      </c>
      <c r="G66" s="26">
        <v>0</v>
      </c>
      <c r="H66" s="5">
        <v>5</v>
      </c>
      <c r="I66" s="5"/>
      <c r="J66" s="37"/>
    </row>
    <row r="67" spans="1:10" ht="63.75">
      <c r="A67" s="48" t="s">
        <v>88</v>
      </c>
      <c r="B67" s="40" t="str">
        <f>B64</f>
        <v>880000О.99.0.АЭ22АА10000</v>
      </c>
      <c r="C67" s="41" t="s">
        <v>187</v>
      </c>
      <c r="D67" s="50" t="s">
        <v>80</v>
      </c>
      <c r="E67" s="52" t="s">
        <v>73</v>
      </c>
      <c r="F67" s="5">
        <v>100</v>
      </c>
      <c r="G67" s="26">
        <v>100</v>
      </c>
      <c r="H67" s="5">
        <v>5</v>
      </c>
      <c r="I67" s="5">
        <f t="shared" si="2"/>
        <v>1</v>
      </c>
      <c r="J67" s="37"/>
    </row>
    <row r="68" spans="1:10" ht="52.5">
      <c r="A68" s="48" t="s">
        <v>89</v>
      </c>
      <c r="B68" s="40" t="str">
        <f>B64</f>
        <v>880000О.99.0.АЭ22АА10000</v>
      </c>
      <c r="C68" s="41" t="s">
        <v>187</v>
      </c>
      <c r="D68" s="49" t="s">
        <v>82</v>
      </c>
      <c r="E68" s="52" t="s">
        <v>73</v>
      </c>
      <c r="F68" s="5">
        <v>100</v>
      </c>
      <c r="G68" s="26">
        <v>100</v>
      </c>
      <c r="H68" s="5">
        <v>5</v>
      </c>
      <c r="I68" s="5">
        <f t="shared" si="2"/>
        <v>1</v>
      </c>
      <c r="J68" s="37"/>
    </row>
    <row r="69" spans="1:10" ht="52.5">
      <c r="A69" s="48" t="s">
        <v>158</v>
      </c>
      <c r="B69" s="40" t="str">
        <f>B64</f>
        <v>880000О.99.0.АЭ22АА10000</v>
      </c>
      <c r="C69" s="41" t="s">
        <v>187</v>
      </c>
      <c r="D69" s="49" t="s">
        <v>84</v>
      </c>
      <c r="E69" s="52" t="s">
        <v>73</v>
      </c>
      <c r="F69" s="5">
        <v>100</v>
      </c>
      <c r="G69" s="26">
        <v>95</v>
      </c>
      <c r="H69" s="5">
        <v>5</v>
      </c>
      <c r="I69" s="5">
        <f t="shared" si="2"/>
        <v>0.95</v>
      </c>
      <c r="J69" s="37"/>
    </row>
    <row r="70" spans="1:10" ht="52.5">
      <c r="A70" s="48" t="s">
        <v>90</v>
      </c>
      <c r="B70" s="40" t="str">
        <f>B28</f>
        <v>880000О.99.0.АЭ22АА19000</v>
      </c>
      <c r="C70" s="41" t="s">
        <v>188</v>
      </c>
      <c r="D70" s="50" t="s">
        <v>72</v>
      </c>
      <c r="E70" s="52" t="s">
        <v>73</v>
      </c>
      <c r="F70" s="5">
        <v>100</v>
      </c>
      <c r="G70" s="26">
        <f>H28*100</f>
        <v>96</v>
      </c>
      <c r="H70" s="5">
        <v>5</v>
      </c>
      <c r="I70" s="5">
        <f t="shared" si="2"/>
        <v>0.96</v>
      </c>
      <c r="J70" s="26"/>
    </row>
    <row r="71" spans="1:10" ht="280.5">
      <c r="A71" s="48" t="s">
        <v>91</v>
      </c>
      <c r="B71" s="40" t="str">
        <f>B70</f>
        <v>880000О.99.0.АЭ22АА19000</v>
      </c>
      <c r="C71" s="41" t="s">
        <v>188</v>
      </c>
      <c r="D71" s="49" t="s">
        <v>75</v>
      </c>
      <c r="E71" s="52" t="s">
        <v>73</v>
      </c>
      <c r="F71" s="5">
        <v>100</v>
      </c>
      <c r="G71" s="26">
        <v>100</v>
      </c>
      <c r="H71" s="5">
        <v>5</v>
      </c>
      <c r="I71" s="5">
        <f t="shared" si="2"/>
        <v>1</v>
      </c>
      <c r="J71" s="37"/>
    </row>
    <row r="72" spans="1:10" ht="52.5">
      <c r="A72" s="48" t="s">
        <v>92</v>
      </c>
      <c r="B72" s="40" t="str">
        <f>B70</f>
        <v>880000О.99.0.АЭ22АА19000</v>
      </c>
      <c r="C72" s="41" t="s">
        <v>188</v>
      </c>
      <c r="D72" s="49" t="s">
        <v>77</v>
      </c>
      <c r="E72" s="52" t="s">
        <v>73</v>
      </c>
      <c r="F72" s="5">
        <v>0</v>
      </c>
      <c r="G72" s="26">
        <v>0</v>
      </c>
      <c r="H72" s="5">
        <v>5</v>
      </c>
      <c r="I72" s="5"/>
      <c r="J72" s="37"/>
    </row>
    <row r="73" spans="1:10" ht="63.75">
      <c r="A73" s="48" t="s">
        <v>93</v>
      </c>
      <c r="B73" s="40" t="str">
        <f>B70</f>
        <v>880000О.99.0.АЭ22АА19000</v>
      </c>
      <c r="C73" s="41" t="s">
        <v>188</v>
      </c>
      <c r="D73" s="50" t="s">
        <v>80</v>
      </c>
      <c r="E73" s="52" t="s">
        <v>73</v>
      </c>
      <c r="F73" s="5">
        <v>100</v>
      </c>
      <c r="G73" s="26">
        <v>100</v>
      </c>
      <c r="H73" s="5">
        <v>5</v>
      </c>
      <c r="I73" s="5">
        <f t="shared" si="2"/>
        <v>1</v>
      </c>
      <c r="J73" s="37"/>
    </row>
    <row r="74" spans="1:10" ht="52.5">
      <c r="A74" s="48" t="s">
        <v>94</v>
      </c>
      <c r="B74" s="40" t="str">
        <f>B70</f>
        <v>880000О.99.0.АЭ22АА19000</v>
      </c>
      <c r="C74" s="41" t="s">
        <v>188</v>
      </c>
      <c r="D74" s="49" t="s">
        <v>82</v>
      </c>
      <c r="E74" s="52" t="s">
        <v>73</v>
      </c>
      <c r="F74" s="5">
        <v>100</v>
      </c>
      <c r="G74" s="26">
        <v>100</v>
      </c>
      <c r="H74" s="5">
        <v>5</v>
      </c>
      <c r="I74" s="5">
        <f t="shared" si="2"/>
        <v>1</v>
      </c>
      <c r="J74" s="37"/>
    </row>
    <row r="75" spans="1:10" ht="52.5">
      <c r="A75" s="48" t="s">
        <v>159</v>
      </c>
      <c r="B75" s="40" t="str">
        <f>B70</f>
        <v>880000О.99.0.АЭ22АА19000</v>
      </c>
      <c r="C75" s="41" t="s">
        <v>188</v>
      </c>
      <c r="D75" s="49" t="s">
        <v>84</v>
      </c>
      <c r="E75" s="52" t="s">
        <v>73</v>
      </c>
      <c r="F75" s="5">
        <v>100</v>
      </c>
      <c r="G75" s="26">
        <v>95</v>
      </c>
      <c r="H75" s="5">
        <v>5</v>
      </c>
      <c r="I75" s="5">
        <f t="shared" si="2"/>
        <v>0.95</v>
      </c>
      <c r="J75" s="37"/>
    </row>
    <row r="76" spans="1:10" ht="52.5">
      <c r="A76" s="48" t="s">
        <v>95</v>
      </c>
      <c r="B76" s="40" t="str">
        <f>B29</f>
        <v>880000О.99.0.АЭ22АА28000</v>
      </c>
      <c r="C76" s="41" t="s">
        <v>189</v>
      </c>
      <c r="D76" s="50" t="s">
        <v>72</v>
      </c>
      <c r="E76" s="52" t="s">
        <v>73</v>
      </c>
      <c r="F76" s="5">
        <v>100</v>
      </c>
      <c r="G76" s="26">
        <f>H29*100</f>
        <v>80</v>
      </c>
      <c r="H76" s="5">
        <v>5</v>
      </c>
      <c r="I76" s="5">
        <f t="shared" si="2"/>
        <v>0.8</v>
      </c>
      <c r="J76" s="5" t="str">
        <f>L29</f>
        <v>Отсутствие потребности в услугах данной категории</v>
      </c>
    </row>
    <row r="77" spans="1:10" ht="280.5">
      <c r="A77" s="48" t="s">
        <v>96</v>
      </c>
      <c r="B77" s="40" t="str">
        <f>B76</f>
        <v>880000О.99.0.АЭ22АА28000</v>
      </c>
      <c r="C77" s="41" t="s">
        <v>189</v>
      </c>
      <c r="D77" s="49" t="s">
        <v>75</v>
      </c>
      <c r="E77" s="52" t="s">
        <v>73</v>
      </c>
      <c r="F77" s="5">
        <v>100</v>
      </c>
      <c r="G77" s="26">
        <v>100</v>
      </c>
      <c r="H77" s="5">
        <v>5</v>
      </c>
      <c r="I77" s="5">
        <f t="shared" si="2"/>
        <v>1</v>
      </c>
      <c r="J77" s="37"/>
    </row>
    <row r="78" spans="1:10" ht="52.5">
      <c r="A78" s="48" t="s">
        <v>97</v>
      </c>
      <c r="B78" s="40" t="str">
        <f>B76</f>
        <v>880000О.99.0.АЭ22АА28000</v>
      </c>
      <c r="C78" s="41" t="s">
        <v>189</v>
      </c>
      <c r="D78" s="49" t="s">
        <v>77</v>
      </c>
      <c r="E78" s="52" t="s">
        <v>78</v>
      </c>
      <c r="F78" s="5">
        <v>0</v>
      </c>
      <c r="G78" s="26">
        <v>0</v>
      </c>
      <c r="H78" s="5">
        <v>5</v>
      </c>
      <c r="I78" s="5"/>
      <c r="J78" s="37"/>
    </row>
    <row r="79" spans="1:10" ht="63.75">
      <c r="A79" s="48" t="s">
        <v>98</v>
      </c>
      <c r="B79" s="40" t="str">
        <f>B76</f>
        <v>880000О.99.0.АЭ22АА28000</v>
      </c>
      <c r="C79" s="41" t="s">
        <v>189</v>
      </c>
      <c r="D79" s="50" t="s">
        <v>80</v>
      </c>
      <c r="E79" s="52" t="s">
        <v>73</v>
      </c>
      <c r="F79" s="5">
        <v>100</v>
      </c>
      <c r="G79" s="26">
        <v>100</v>
      </c>
      <c r="H79" s="5">
        <v>5</v>
      </c>
      <c r="I79" s="5">
        <f t="shared" si="2"/>
        <v>1</v>
      </c>
      <c r="J79" s="37"/>
    </row>
    <row r="80" spans="1:10" ht="52.5">
      <c r="A80" s="48" t="s">
        <v>99</v>
      </c>
      <c r="B80" s="40" t="str">
        <f>B76</f>
        <v>880000О.99.0.АЭ22АА28000</v>
      </c>
      <c r="C80" s="41" t="s">
        <v>189</v>
      </c>
      <c r="D80" s="49" t="s">
        <v>82</v>
      </c>
      <c r="E80" s="52" t="s">
        <v>73</v>
      </c>
      <c r="F80" s="5">
        <v>100</v>
      </c>
      <c r="G80" s="26">
        <v>100</v>
      </c>
      <c r="H80" s="5">
        <v>5</v>
      </c>
      <c r="I80" s="5">
        <f t="shared" si="2"/>
        <v>1</v>
      </c>
      <c r="J80" s="37"/>
    </row>
    <row r="81" spans="1:10" ht="52.5">
      <c r="A81" s="48" t="s">
        <v>160</v>
      </c>
      <c r="B81" s="40" t="str">
        <f>B76</f>
        <v>880000О.99.0.АЭ22АА28000</v>
      </c>
      <c r="C81" s="41" t="s">
        <v>189</v>
      </c>
      <c r="D81" s="49" t="s">
        <v>84</v>
      </c>
      <c r="E81" s="52" t="s">
        <v>73</v>
      </c>
      <c r="F81" s="5">
        <v>100</v>
      </c>
      <c r="G81" s="26">
        <v>95</v>
      </c>
      <c r="H81" s="5">
        <v>5</v>
      </c>
      <c r="I81" s="5">
        <f t="shared" si="2"/>
        <v>0.95</v>
      </c>
      <c r="J81" s="37"/>
    </row>
    <row r="82" spans="1:10" ht="76.5">
      <c r="A82" s="48" t="s">
        <v>100</v>
      </c>
      <c r="B82" s="40" t="str">
        <f>B30</f>
        <v>880000О.99.0.АЭ22АА55000</v>
      </c>
      <c r="C82" s="41" t="s">
        <v>195</v>
      </c>
      <c r="D82" s="50" t="s">
        <v>72</v>
      </c>
      <c r="E82" s="52" t="s">
        <v>73</v>
      </c>
      <c r="F82" s="5">
        <v>100</v>
      </c>
      <c r="G82" s="26">
        <f>H30*100</f>
        <v>80</v>
      </c>
      <c r="H82" s="5">
        <v>5</v>
      </c>
      <c r="I82" s="5">
        <f t="shared" si="2"/>
        <v>0.8</v>
      </c>
      <c r="J82" s="5" t="str">
        <f>L30</f>
        <v>Пожилые граждане с низким доходом в основном проживают в деревнях и они не пользуются оформлением субсидий на жкх </v>
      </c>
    </row>
    <row r="83" spans="1:10" ht="280.5">
      <c r="A83" s="48" t="s">
        <v>101</v>
      </c>
      <c r="B83" s="40" t="str">
        <f>B82</f>
        <v>880000О.99.0.АЭ22АА55000</v>
      </c>
      <c r="C83" s="41" t="s">
        <v>195</v>
      </c>
      <c r="D83" s="49" t="s">
        <v>75</v>
      </c>
      <c r="E83" s="52" t="s">
        <v>73</v>
      </c>
      <c r="F83" s="5">
        <v>100</v>
      </c>
      <c r="G83" s="26">
        <v>100</v>
      </c>
      <c r="H83" s="5">
        <v>5</v>
      </c>
      <c r="I83" s="5">
        <f t="shared" si="2"/>
        <v>1</v>
      </c>
      <c r="J83" s="37"/>
    </row>
    <row r="84" spans="1:10" ht="52.5">
      <c r="A84" s="48" t="s">
        <v>102</v>
      </c>
      <c r="B84" s="40" t="str">
        <f>B82</f>
        <v>880000О.99.0.АЭ22АА55000</v>
      </c>
      <c r="C84" s="41" t="s">
        <v>195</v>
      </c>
      <c r="D84" s="49" t="s">
        <v>77</v>
      </c>
      <c r="E84" s="52" t="s">
        <v>78</v>
      </c>
      <c r="F84" s="5">
        <v>0</v>
      </c>
      <c r="G84" s="26">
        <v>0</v>
      </c>
      <c r="H84" s="5">
        <v>5</v>
      </c>
      <c r="I84" s="5"/>
      <c r="J84" s="37"/>
    </row>
    <row r="85" spans="1:10" ht="63.75">
      <c r="A85" s="48" t="s">
        <v>103</v>
      </c>
      <c r="B85" s="40" t="str">
        <f>B82</f>
        <v>880000О.99.0.АЭ22АА55000</v>
      </c>
      <c r="C85" s="41" t="s">
        <v>195</v>
      </c>
      <c r="D85" s="50" t="s">
        <v>80</v>
      </c>
      <c r="E85" s="52" t="s">
        <v>73</v>
      </c>
      <c r="F85" s="5">
        <v>100</v>
      </c>
      <c r="G85" s="26">
        <v>100</v>
      </c>
      <c r="H85" s="5">
        <v>5</v>
      </c>
      <c r="I85" s="5">
        <f t="shared" si="2"/>
        <v>1</v>
      </c>
      <c r="J85" s="37"/>
    </row>
    <row r="86" spans="1:10" ht="52.5">
      <c r="A86" s="48" t="s">
        <v>104</v>
      </c>
      <c r="B86" s="40" t="str">
        <f>B82</f>
        <v>880000О.99.0.АЭ22АА55000</v>
      </c>
      <c r="C86" s="41" t="s">
        <v>195</v>
      </c>
      <c r="D86" s="49" t="s">
        <v>82</v>
      </c>
      <c r="E86" s="52" t="s">
        <v>73</v>
      </c>
      <c r="F86" s="5">
        <v>100</v>
      </c>
      <c r="G86" s="26">
        <v>100</v>
      </c>
      <c r="H86" s="5">
        <v>5</v>
      </c>
      <c r="I86" s="5">
        <f t="shared" si="2"/>
        <v>1</v>
      </c>
      <c r="J86" s="37"/>
    </row>
    <row r="87" spans="1:10" ht="52.5">
      <c r="A87" s="48" t="s">
        <v>161</v>
      </c>
      <c r="B87" s="40" t="str">
        <f>B82</f>
        <v>880000О.99.0.АЭ22АА55000</v>
      </c>
      <c r="C87" s="41" t="s">
        <v>195</v>
      </c>
      <c r="D87" s="49" t="s">
        <v>84</v>
      </c>
      <c r="E87" s="52" t="s">
        <v>73</v>
      </c>
      <c r="F87" s="5">
        <v>100</v>
      </c>
      <c r="G87" s="26">
        <v>95</v>
      </c>
      <c r="H87" s="5">
        <v>5</v>
      </c>
      <c r="I87" s="5">
        <f t="shared" si="2"/>
        <v>0.95</v>
      </c>
      <c r="J87" s="37"/>
    </row>
    <row r="88" spans="1:10" ht="77.25" customHeight="1">
      <c r="A88" s="48" t="s">
        <v>105</v>
      </c>
      <c r="B88" s="40" t="str">
        <f>B31</f>
        <v>870000О.99.0.АЭ25АА73000</v>
      </c>
      <c r="C88" s="41" t="s">
        <v>196</v>
      </c>
      <c r="D88" s="50" t="s">
        <v>72</v>
      </c>
      <c r="E88" s="52" t="s">
        <v>73</v>
      </c>
      <c r="F88" s="5">
        <v>100</v>
      </c>
      <c r="G88" s="26">
        <f>H31*100</f>
        <v>101</v>
      </c>
      <c r="H88" s="5">
        <v>5</v>
      </c>
      <c r="I88" s="5">
        <f t="shared" si="2"/>
        <v>1.01</v>
      </c>
      <c r="J88" s="46" t="str">
        <f>L31</f>
        <v>В связи с пандемией выросло число граждан, нуждающихся в срочной сорциальной помощи</v>
      </c>
    </row>
    <row r="89" spans="1:10" ht="280.5">
      <c r="A89" s="48" t="s">
        <v>106</v>
      </c>
      <c r="B89" s="40" t="str">
        <f>B88</f>
        <v>870000О.99.0.АЭ25АА73000</v>
      </c>
      <c r="C89" s="41" t="s">
        <v>196</v>
      </c>
      <c r="D89" s="49" t="s">
        <v>75</v>
      </c>
      <c r="E89" s="52" t="s">
        <v>73</v>
      </c>
      <c r="F89" s="5">
        <v>100</v>
      </c>
      <c r="G89" s="26">
        <v>100</v>
      </c>
      <c r="H89" s="5">
        <v>5</v>
      </c>
      <c r="I89" s="5">
        <f t="shared" si="2"/>
        <v>1</v>
      </c>
      <c r="J89" s="38"/>
    </row>
    <row r="90" spans="1:10" ht="51.75">
      <c r="A90" s="48" t="s">
        <v>107</v>
      </c>
      <c r="B90" s="40" t="str">
        <f>B88</f>
        <v>870000О.99.0.АЭ25АА73000</v>
      </c>
      <c r="C90" s="41" t="s">
        <v>196</v>
      </c>
      <c r="D90" s="49" t="s">
        <v>77</v>
      </c>
      <c r="E90" s="52" t="s">
        <v>78</v>
      </c>
      <c r="F90" s="5">
        <v>0</v>
      </c>
      <c r="G90" s="26">
        <v>0</v>
      </c>
      <c r="H90" s="5">
        <v>5</v>
      </c>
      <c r="I90" s="5"/>
      <c r="J90" s="38"/>
    </row>
    <row r="91" spans="1:10" ht="63.75">
      <c r="A91" s="48" t="s">
        <v>108</v>
      </c>
      <c r="B91" s="40" t="str">
        <f>B88</f>
        <v>870000О.99.0.АЭ25АА73000</v>
      </c>
      <c r="C91" s="41" t="s">
        <v>196</v>
      </c>
      <c r="D91" s="50" t="s">
        <v>80</v>
      </c>
      <c r="E91" s="52" t="s">
        <v>73</v>
      </c>
      <c r="F91" s="5">
        <v>100</v>
      </c>
      <c r="G91" s="26">
        <v>100</v>
      </c>
      <c r="H91" s="5">
        <v>5</v>
      </c>
      <c r="I91" s="5">
        <f t="shared" si="2"/>
        <v>1</v>
      </c>
      <c r="J91" s="38"/>
    </row>
    <row r="92" spans="1:10" ht="51.75">
      <c r="A92" s="48" t="s">
        <v>109</v>
      </c>
      <c r="B92" s="40" t="str">
        <f>B88</f>
        <v>870000О.99.0.АЭ25АА73000</v>
      </c>
      <c r="C92" s="41" t="s">
        <v>196</v>
      </c>
      <c r="D92" s="49" t="s">
        <v>82</v>
      </c>
      <c r="E92" s="52" t="s">
        <v>73</v>
      </c>
      <c r="F92" s="5">
        <v>100</v>
      </c>
      <c r="G92" s="26">
        <v>100</v>
      </c>
      <c r="H92" s="5">
        <v>5</v>
      </c>
      <c r="I92" s="5">
        <f t="shared" si="2"/>
        <v>1</v>
      </c>
      <c r="J92" s="38"/>
    </row>
    <row r="93" spans="1:10" ht="51.75">
      <c r="A93" s="48" t="s">
        <v>162</v>
      </c>
      <c r="B93" s="40" t="str">
        <f>B88</f>
        <v>870000О.99.0.АЭ25АА73000</v>
      </c>
      <c r="C93" s="41" t="s">
        <v>196</v>
      </c>
      <c r="D93" s="49" t="s">
        <v>84</v>
      </c>
      <c r="E93" s="52" t="s">
        <v>73</v>
      </c>
      <c r="F93" s="5">
        <v>100</v>
      </c>
      <c r="G93" s="26">
        <v>95</v>
      </c>
      <c r="H93" s="5">
        <v>5</v>
      </c>
      <c r="I93" s="5">
        <f t="shared" si="2"/>
        <v>0.95</v>
      </c>
      <c r="J93" s="38"/>
    </row>
    <row r="94" spans="1:10" ht="51.75">
      <c r="A94" s="48" t="s">
        <v>110</v>
      </c>
      <c r="B94" s="40" t="str">
        <f>B32</f>
        <v>870000О.99.0.АЭ25АА72000</v>
      </c>
      <c r="C94" s="41" t="s">
        <v>197</v>
      </c>
      <c r="D94" s="50" t="s">
        <v>72</v>
      </c>
      <c r="E94" s="52" t="s">
        <v>73</v>
      </c>
      <c r="F94" s="5">
        <v>100</v>
      </c>
      <c r="G94" s="26">
        <f>H32*100</f>
        <v>86</v>
      </c>
      <c r="H94" s="5">
        <v>5</v>
      </c>
      <c r="I94" s="5">
        <f t="shared" si="2"/>
        <v>0.86</v>
      </c>
      <c r="J94" s="46" t="str">
        <f>L32</f>
        <v>Отсутствие потребности в услугах данной категории</v>
      </c>
    </row>
    <row r="95" spans="1:10" ht="280.5">
      <c r="A95" s="48" t="s">
        <v>111</v>
      </c>
      <c r="B95" s="40" t="str">
        <f>B94</f>
        <v>870000О.99.0.АЭ25АА72000</v>
      </c>
      <c r="C95" s="41" t="s">
        <v>197</v>
      </c>
      <c r="D95" s="49" t="s">
        <v>75</v>
      </c>
      <c r="E95" s="52" t="s">
        <v>73</v>
      </c>
      <c r="F95" s="5">
        <v>100</v>
      </c>
      <c r="G95" s="26">
        <v>100</v>
      </c>
      <c r="H95" s="5">
        <v>5</v>
      </c>
      <c r="I95" s="5">
        <f t="shared" si="2"/>
        <v>1</v>
      </c>
      <c r="J95" s="38"/>
    </row>
    <row r="96" spans="1:10" ht="51.75">
      <c r="A96" s="48" t="s">
        <v>112</v>
      </c>
      <c r="B96" s="40" t="str">
        <f>B94</f>
        <v>870000О.99.0.АЭ25АА72000</v>
      </c>
      <c r="C96" s="41" t="s">
        <v>197</v>
      </c>
      <c r="D96" s="49" t="s">
        <v>77</v>
      </c>
      <c r="E96" s="52" t="s">
        <v>78</v>
      </c>
      <c r="F96" s="5">
        <v>0</v>
      </c>
      <c r="G96" s="26">
        <v>0</v>
      </c>
      <c r="H96" s="5">
        <v>5</v>
      </c>
      <c r="I96" s="5"/>
      <c r="J96" s="38"/>
    </row>
    <row r="97" spans="1:10" ht="63.75">
      <c r="A97" s="48" t="s">
        <v>113</v>
      </c>
      <c r="B97" s="40" t="str">
        <f>B94</f>
        <v>870000О.99.0.АЭ25АА72000</v>
      </c>
      <c r="C97" s="41" t="s">
        <v>197</v>
      </c>
      <c r="D97" s="50" t="s">
        <v>80</v>
      </c>
      <c r="E97" s="52" t="s">
        <v>73</v>
      </c>
      <c r="F97" s="5">
        <v>100</v>
      </c>
      <c r="G97" s="26">
        <v>100</v>
      </c>
      <c r="H97" s="5">
        <v>5</v>
      </c>
      <c r="I97" s="5">
        <f t="shared" si="2"/>
        <v>1</v>
      </c>
      <c r="J97" s="38"/>
    </row>
    <row r="98" spans="1:10" ht="51.75">
      <c r="A98" s="54" t="s">
        <v>114</v>
      </c>
      <c r="B98" s="40" t="str">
        <f>B94</f>
        <v>870000О.99.0.АЭ25АА72000</v>
      </c>
      <c r="C98" s="41" t="s">
        <v>197</v>
      </c>
      <c r="D98" s="49" t="s">
        <v>82</v>
      </c>
      <c r="E98" s="52" t="s">
        <v>73</v>
      </c>
      <c r="F98" s="5">
        <v>100</v>
      </c>
      <c r="G98" s="26">
        <v>100</v>
      </c>
      <c r="H98" s="5">
        <v>5</v>
      </c>
      <c r="I98" s="5">
        <f t="shared" si="2"/>
        <v>1</v>
      </c>
      <c r="J98" s="38"/>
    </row>
    <row r="99" spans="1:10" ht="51.75">
      <c r="A99" s="54" t="s">
        <v>163</v>
      </c>
      <c r="B99" s="40" t="str">
        <f>B94</f>
        <v>870000О.99.0.АЭ25АА72000</v>
      </c>
      <c r="C99" s="41" t="s">
        <v>197</v>
      </c>
      <c r="D99" s="49" t="s">
        <v>84</v>
      </c>
      <c r="E99" s="52" t="s">
        <v>73</v>
      </c>
      <c r="F99" s="5">
        <v>100</v>
      </c>
      <c r="G99" s="26">
        <v>95</v>
      </c>
      <c r="H99" s="5">
        <v>5</v>
      </c>
      <c r="I99" s="5">
        <f t="shared" si="2"/>
        <v>0.95</v>
      </c>
      <c r="J99" s="38"/>
    </row>
    <row r="100" spans="1:10" ht="89.25">
      <c r="A100" s="54" t="s">
        <v>115</v>
      </c>
      <c r="B100" s="40" t="str">
        <f>B33</f>
        <v>870000О.99.0.АЭ25АА80000</v>
      </c>
      <c r="C100" s="41" t="s">
        <v>154</v>
      </c>
      <c r="D100" s="50" t="s">
        <v>72</v>
      </c>
      <c r="E100" s="52" t="s">
        <v>73</v>
      </c>
      <c r="F100" s="5">
        <v>100</v>
      </c>
      <c r="G100" s="26">
        <f>H33*100</f>
        <v>93</v>
      </c>
      <c r="H100" s="5">
        <v>5</v>
      </c>
      <c r="I100" s="5">
        <f t="shared" si="2"/>
        <v>0.93</v>
      </c>
      <c r="J100" s="46" t="str">
        <f>L33</f>
        <v>Меньше обращений семей в связи с передачей отделения по работе с семьями и детьми в Министерство демографии и семейной политики</v>
      </c>
    </row>
    <row r="101" spans="1:10" ht="280.5">
      <c r="A101" s="54" t="s">
        <v>116</v>
      </c>
      <c r="B101" s="40" t="str">
        <f>B100</f>
        <v>870000О.99.0.АЭ25АА80000</v>
      </c>
      <c r="C101" s="41" t="s">
        <v>154</v>
      </c>
      <c r="D101" s="49" t="s">
        <v>75</v>
      </c>
      <c r="E101" s="52" t="s">
        <v>73</v>
      </c>
      <c r="F101" s="5">
        <v>100</v>
      </c>
      <c r="G101" s="26">
        <v>100</v>
      </c>
      <c r="H101" s="5">
        <v>5</v>
      </c>
      <c r="I101" s="5">
        <f t="shared" si="2"/>
        <v>1</v>
      </c>
      <c r="J101" s="38"/>
    </row>
    <row r="102" spans="1:10" ht="51.75">
      <c r="A102" s="54" t="s">
        <v>117</v>
      </c>
      <c r="B102" s="40" t="str">
        <f>B100</f>
        <v>870000О.99.0.АЭ25АА80000</v>
      </c>
      <c r="C102" s="41" t="s">
        <v>154</v>
      </c>
      <c r="D102" s="49" t="s">
        <v>77</v>
      </c>
      <c r="E102" s="52" t="s">
        <v>78</v>
      </c>
      <c r="F102" s="13">
        <v>0</v>
      </c>
      <c r="G102" s="39">
        <v>0</v>
      </c>
      <c r="H102" s="5">
        <v>5</v>
      </c>
      <c r="I102" s="5"/>
      <c r="J102" s="38"/>
    </row>
    <row r="103" spans="1:10" ht="63.75">
      <c r="A103" s="54" t="s">
        <v>118</v>
      </c>
      <c r="B103" s="40" t="str">
        <f>B100</f>
        <v>870000О.99.0.АЭ25АА80000</v>
      </c>
      <c r="C103" s="41" t="s">
        <v>154</v>
      </c>
      <c r="D103" s="50" t="s">
        <v>80</v>
      </c>
      <c r="E103" s="52" t="s">
        <v>73</v>
      </c>
      <c r="F103" s="5">
        <v>100</v>
      </c>
      <c r="G103" s="26">
        <v>100</v>
      </c>
      <c r="H103" s="5">
        <v>5</v>
      </c>
      <c r="I103" s="5">
        <f t="shared" si="2"/>
        <v>1</v>
      </c>
      <c r="J103" s="38"/>
    </row>
    <row r="104" spans="1:10" ht="51.75">
      <c r="A104" s="54" t="s">
        <v>119</v>
      </c>
      <c r="B104" s="40" t="str">
        <f>B100</f>
        <v>870000О.99.0.АЭ25АА80000</v>
      </c>
      <c r="C104" s="41" t="s">
        <v>154</v>
      </c>
      <c r="D104" s="49" t="s">
        <v>82</v>
      </c>
      <c r="E104" s="52" t="s">
        <v>73</v>
      </c>
      <c r="F104" s="5">
        <v>100</v>
      </c>
      <c r="G104" s="26">
        <v>100</v>
      </c>
      <c r="H104" s="5">
        <v>5</v>
      </c>
      <c r="I104" s="5">
        <f t="shared" si="2"/>
        <v>1</v>
      </c>
      <c r="J104" s="38"/>
    </row>
    <row r="105" spans="1:10" ht="51.75">
      <c r="A105" s="54" t="s">
        <v>164</v>
      </c>
      <c r="B105" s="40" t="str">
        <f>B100</f>
        <v>870000О.99.0.АЭ25АА80000</v>
      </c>
      <c r="C105" s="41" t="s">
        <v>154</v>
      </c>
      <c r="D105" s="49" t="s">
        <v>84</v>
      </c>
      <c r="E105" s="52" t="s">
        <v>73</v>
      </c>
      <c r="F105" s="5">
        <v>100</v>
      </c>
      <c r="G105" s="26">
        <v>95</v>
      </c>
      <c r="H105" s="5">
        <v>5</v>
      </c>
      <c r="I105" s="5">
        <f t="shared" si="2"/>
        <v>0.95</v>
      </c>
      <c r="J105" s="38"/>
    </row>
    <row r="106" spans="1:10" ht="51.75">
      <c r="A106" s="54" t="s">
        <v>120</v>
      </c>
      <c r="B106" s="12" t="str">
        <f>B34</f>
        <v>870000О.99.0.АЭ25АА79000</v>
      </c>
      <c r="C106" s="41" t="s">
        <v>155</v>
      </c>
      <c r="D106" s="50" t="s">
        <v>72</v>
      </c>
      <c r="E106" s="52" t="s">
        <v>73</v>
      </c>
      <c r="F106" s="5">
        <v>100</v>
      </c>
      <c r="G106" s="26">
        <f>H34*100</f>
        <v>98</v>
      </c>
      <c r="H106" s="5">
        <v>5</v>
      </c>
      <c r="I106" s="5">
        <f t="shared" si="2"/>
        <v>0.98</v>
      </c>
      <c r="J106" s="38"/>
    </row>
    <row r="107" spans="1:10" ht="280.5">
      <c r="A107" s="54" t="s">
        <v>121</v>
      </c>
      <c r="B107" s="12" t="str">
        <f>B106</f>
        <v>870000О.99.0.АЭ25АА79000</v>
      </c>
      <c r="C107" s="41" t="s">
        <v>155</v>
      </c>
      <c r="D107" s="49" t="s">
        <v>75</v>
      </c>
      <c r="E107" s="52" t="s">
        <v>73</v>
      </c>
      <c r="F107" s="5">
        <v>100</v>
      </c>
      <c r="G107" s="26">
        <v>100</v>
      </c>
      <c r="H107" s="5">
        <v>5</v>
      </c>
      <c r="I107" s="5">
        <f t="shared" si="2"/>
        <v>1</v>
      </c>
      <c r="J107" s="38"/>
    </row>
    <row r="108" spans="1:10" ht="51.75">
      <c r="A108" s="54" t="s">
        <v>122</v>
      </c>
      <c r="B108" s="12" t="str">
        <f>B106</f>
        <v>870000О.99.0.АЭ25АА79000</v>
      </c>
      <c r="C108" s="41" t="s">
        <v>155</v>
      </c>
      <c r="D108" s="49" t="s">
        <v>77</v>
      </c>
      <c r="E108" s="52" t="s">
        <v>78</v>
      </c>
      <c r="F108" s="5">
        <v>0</v>
      </c>
      <c r="G108" s="26">
        <v>0</v>
      </c>
      <c r="H108" s="5">
        <v>5</v>
      </c>
      <c r="I108" s="5"/>
      <c r="J108" s="38"/>
    </row>
    <row r="109" spans="1:10" ht="63.75">
      <c r="A109" s="54" t="s">
        <v>123</v>
      </c>
      <c r="B109" s="12" t="str">
        <f>B106</f>
        <v>870000О.99.0.АЭ25АА79000</v>
      </c>
      <c r="C109" s="41" t="s">
        <v>155</v>
      </c>
      <c r="D109" s="50" t="s">
        <v>80</v>
      </c>
      <c r="E109" s="52" t="s">
        <v>73</v>
      </c>
      <c r="F109" s="5">
        <v>100</v>
      </c>
      <c r="G109" s="26">
        <v>100</v>
      </c>
      <c r="H109" s="5">
        <v>5</v>
      </c>
      <c r="I109" s="5">
        <f t="shared" si="2"/>
        <v>1</v>
      </c>
      <c r="J109" s="38"/>
    </row>
    <row r="110" spans="1:10" ht="51.75">
      <c r="A110" s="54" t="s">
        <v>124</v>
      </c>
      <c r="B110" s="12" t="str">
        <f>B106</f>
        <v>870000О.99.0.АЭ25АА79000</v>
      </c>
      <c r="C110" s="41" t="s">
        <v>155</v>
      </c>
      <c r="D110" s="49" t="s">
        <v>82</v>
      </c>
      <c r="E110" s="52" t="s">
        <v>73</v>
      </c>
      <c r="F110" s="5">
        <v>100</v>
      </c>
      <c r="G110" s="26">
        <v>100</v>
      </c>
      <c r="H110" s="5">
        <v>5</v>
      </c>
      <c r="I110" s="5">
        <f t="shared" si="2"/>
        <v>1</v>
      </c>
      <c r="J110" s="38"/>
    </row>
    <row r="111" spans="1:10" ht="51.75">
      <c r="A111" s="54" t="s">
        <v>165</v>
      </c>
      <c r="B111" s="12" t="str">
        <f>B106</f>
        <v>870000О.99.0.АЭ25АА79000</v>
      </c>
      <c r="C111" s="41" t="s">
        <v>155</v>
      </c>
      <c r="D111" s="49" t="s">
        <v>84</v>
      </c>
      <c r="E111" s="52" t="s">
        <v>73</v>
      </c>
      <c r="F111" s="5">
        <v>100</v>
      </c>
      <c r="G111" s="26">
        <v>95</v>
      </c>
      <c r="H111" s="5">
        <v>5</v>
      </c>
      <c r="I111" s="5">
        <f t="shared" si="2"/>
        <v>0.95</v>
      </c>
      <c r="J111" s="38"/>
    </row>
    <row r="112" spans="1:10" ht="52.5">
      <c r="A112" s="54" t="s">
        <v>125</v>
      </c>
      <c r="B112" s="12" t="str">
        <f>B35</f>
        <v>870000О.99.0.АЭ25АА78000</v>
      </c>
      <c r="C112" s="41" t="s">
        <v>198</v>
      </c>
      <c r="D112" s="50" t="s">
        <v>72</v>
      </c>
      <c r="E112" s="52" t="s">
        <v>73</v>
      </c>
      <c r="F112" s="5">
        <v>100</v>
      </c>
      <c r="G112" s="26">
        <f>H35*100</f>
        <v>95</v>
      </c>
      <c r="H112" s="5">
        <v>5</v>
      </c>
      <c r="I112" s="5">
        <f t="shared" si="2"/>
        <v>0.95</v>
      </c>
      <c r="J112" s="5" t="str">
        <f>L35</f>
        <v>Отсутствие потребности в услугах данной категории</v>
      </c>
    </row>
    <row r="113" spans="1:10" ht="280.5">
      <c r="A113" s="54" t="s">
        <v>126</v>
      </c>
      <c r="B113" s="12" t="str">
        <f>B112</f>
        <v>870000О.99.0.АЭ25АА78000</v>
      </c>
      <c r="C113" s="41" t="s">
        <v>198</v>
      </c>
      <c r="D113" s="49" t="s">
        <v>75</v>
      </c>
      <c r="E113" s="52" t="s">
        <v>73</v>
      </c>
      <c r="F113" s="5">
        <v>100</v>
      </c>
      <c r="G113" s="26">
        <v>100</v>
      </c>
      <c r="H113" s="5">
        <v>5</v>
      </c>
      <c r="I113" s="5">
        <f t="shared" si="2"/>
        <v>1</v>
      </c>
      <c r="J113" s="38"/>
    </row>
    <row r="114" spans="1:10" ht="52.5">
      <c r="A114" s="54" t="s">
        <v>214</v>
      </c>
      <c r="B114" s="12" t="str">
        <f>B112</f>
        <v>870000О.99.0.АЭ25АА78000</v>
      </c>
      <c r="C114" s="41" t="s">
        <v>198</v>
      </c>
      <c r="D114" s="49" t="s">
        <v>77</v>
      </c>
      <c r="E114" s="52" t="s">
        <v>78</v>
      </c>
      <c r="F114" s="5">
        <v>0</v>
      </c>
      <c r="G114" s="26">
        <v>0</v>
      </c>
      <c r="H114" s="5">
        <v>5</v>
      </c>
      <c r="I114" s="5"/>
      <c r="J114" s="38"/>
    </row>
    <row r="115" spans="1:10" ht="63.75">
      <c r="A115" s="54" t="s">
        <v>127</v>
      </c>
      <c r="B115" s="12" t="str">
        <f>B112</f>
        <v>870000О.99.0.АЭ25АА78000</v>
      </c>
      <c r="C115" s="41" t="s">
        <v>198</v>
      </c>
      <c r="D115" s="50" t="s">
        <v>80</v>
      </c>
      <c r="E115" s="52" t="s">
        <v>73</v>
      </c>
      <c r="F115" s="5">
        <v>100</v>
      </c>
      <c r="G115" s="26">
        <v>100</v>
      </c>
      <c r="H115" s="5">
        <v>5</v>
      </c>
      <c r="I115" s="5">
        <f t="shared" si="2"/>
        <v>1</v>
      </c>
      <c r="J115" s="38"/>
    </row>
    <row r="116" spans="1:10" ht="52.5">
      <c r="A116" s="54" t="s">
        <v>128</v>
      </c>
      <c r="B116" s="12" t="str">
        <f>B112</f>
        <v>870000О.99.0.АЭ25АА78000</v>
      </c>
      <c r="C116" s="41" t="s">
        <v>198</v>
      </c>
      <c r="D116" s="49" t="s">
        <v>82</v>
      </c>
      <c r="E116" s="52" t="s">
        <v>73</v>
      </c>
      <c r="F116" s="5">
        <v>100</v>
      </c>
      <c r="G116" s="26">
        <v>100</v>
      </c>
      <c r="H116" s="5">
        <v>5</v>
      </c>
      <c r="I116" s="5">
        <f t="shared" si="2"/>
        <v>1</v>
      </c>
      <c r="J116" s="38"/>
    </row>
    <row r="117" spans="1:10" ht="52.5">
      <c r="A117" s="54" t="s">
        <v>166</v>
      </c>
      <c r="B117" s="12" t="str">
        <f>B112</f>
        <v>870000О.99.0.АЭ25АА78000</v>
      </c>
      <c r="C117" s="41" t="s">
        <v>198</v>
      </c>
      <c r="D117" s="49" t="s">
        <v>84</v>
      </c>
      <c r="E117" s="52" t="s">
        <v>73</v>
      </c>
      <c r="F117" s="5">
        <v>100</v>
      </c>
      <c r="G117" s="26">
        <v>95</v>
      </c>
      <c r="H117" s="5">
        <v>5</v>
      </c>
      <c r="I117" s="5">
        <f t="shared" si="2"/>
        <v>0.95</v>
      </c>
      <c r="J117" s="38"/>
    </row>
    <row r="118" spans="1:10" ht="51">
      <c r="A118" s="54" t="s">
        <v>129</v>
      </c>
      <c r="B118" s="12" t="str">
        <f>B36</f>
        <v>870000О.99.0.АЭ25АА77000</v>
      </c>
      <c r="C118" s="41" t="s">
        <v>211</v>
      </c>
      <c r="D118" s="50" t="s">
        <v>72</v>
      </c>
      <c r="E118" s="52" t="s">
        <v>73</v>
      </c>
      <c r="F118" s="5">
        <v>100</v>
      </c>
      <c r="G118" s="26">
        <f>H36*100</f>
        <v>96</v>
      </c>
      <c r="H118" s="5">
        <v>5</v>
      </c>
      <c r="I118" s="5">
        <f t="shared" si="2"/>
        <v>0.96</v>
      </c>
      <c r="J118" s="38"/>
    </row>
    <row r="119" spans="1:10" ht="280.5">
      <c r="A119" s="54" t="s">
        <v>130</v>
      </c>
      <c r="B119" s="12" t="str">
        <f>B118</f>
        <v>870000О.99.0.АЭ25АА77000</v>
      </c>
      <c r="C119" s="41" t="s">
        <v>199</v>
      </c>
      <c r="D119" s="49" t="s">
        <v>75</v>
      </c>
      <c r="E119" s="52" t="s">
        <v>73</v>
      </c>
      <c r="F119" s="5">
        <v>100</v>
      </c>
      <c r="G119" s="26">
        <v>100</v>
      </c>
      <c r="H119" s="5">
        <v>5</v>
      </c>
      <c r="I119" s="5">
        <f t="shared" si="2"/>
        <v>1</v>
      </c>
      <c r="J119" s="38"/>
    </row>
    <row r="120" spans="1:10" ht="51">
      <c r="A120" s="54" t="s">
        <v>131</v>
      </c>
      <c r="B120" s="12" t="str">
        <f>B118</f>
        <v>870000О.99.0.АЭ25АА77000</v>
      </c>
      <c r="C120" s="41" t="s">
        <v>199</v>
      </c>
      <c r="D120" s="49" t="s">
        <v>77</v>
      </c>
      <c r="E120" s="52" t="s">
        <v>78</v>
      </c>
      <c r="F120" s="13">
        <v>0</v>
      </c>
      <c r="G120" s="39">
        <v>0</v>
      </c>
      <c r="H120" s="13">
        <v>5</v>
      </c>
      <c r="I120" s="5"/>
      <c r="J120" s="38"/>
    </row>
    <row r="121" spans="1:10" ht="63.75">
      <c r="A121" s="54" t="s">
        <v>132</v>
      </c>
      <c r="B121" s="12" t="str">
        <f>B118</f>
        <v>870000О.99.0.АЭ25АА77000</v>
      </c>
      <c r="C121" s="41" t="s">
        <v>199</v>
      </c>
      <c r="D121" s="50" t="s">
        <v>80</v>
      </c>
      <c r="E121" s="52" t="s">
        <v>73</v>
      </c>
      <c r="F121" s="5">
        <v>100</v>
      </c>
      <c r="G121" s="26">
        <v>100</v>
      </c>
      <c r="H121" s="5">
        <v>5</v>
      </c>
      <c r="I121" s="5">
        <f t="shared" si="2"/>
        <v>1</v>
      </c>
      <c r="J121" s="38"/>
    </row>
    <row r="122" spans="1:10" ht="51">
      <c r="A122" s="54" t="s">
        <v>133</v>
      </c>
      <c r="B122" s="12" t="str">
        <f>B118</f>
        <v>870000О.99.0.АЭ25АА77000</v>
      </c>
      <c r="C122" s="41" t="s">
        <v>199</v>
      </c>
      <c r="D122" s="49" t="s">
        <v>82</v>
      </c>
      <c r="E122" s="52" t="s">
        <v>73</v>
      </c>
      <c r="F122" s="5">
        <v>100</v>
      </c>
      <c r="G122" s="26">
        <v>100</v>
      </c>
      <c r="H122" s="5">
        <v>5</v>
      </c>
      <c r="I122" s="5">
        <f t="shared" si="2"/>
        <v>1</v>
      </c>
      <c r="J122" s="38"/>
    </row>
    <row r="123" spans="1:10" ht="51">
      <c r="A123" s="54" t="s">
        <v>167</v>
      </c>
      <c r="B123" s="12" t="str">
        <f>B118</f>
        <v>870000О.99.0.АЭ25АА77000</v>
      </c>
      <c r="C123" s="41" t="s">
        <v>199</v>
      </c>
      <c r="D123" s="49" t="s">
        <v>84</v>
      </c>
      <c r="E123" s="52" t="s">
        <v>73</v>
      </c>
      <c r="F123" s="5">
        <v>100</v>
      </c>
      <c r="G123" s="26">
        <v>95</v>
      </c>
      <c r="H123" s="5">
        <v>5</v>
      </c>
      <c r="I123" s="5">
        <f aca="true" t="shared" si="3" ref="I123:I157">G123/F123</f>
        <v>0.95</v>
      </c>
      <c r="J123" s="38"/>
    </row>
    <row r="124" spans="1:10" ht="51.75">
      <c r="A124" s="54" t="s">
        <v>134</v>
      </c>
      <c r="B124" s="12" t="str">
        <f>B37</f>
        <v>870000О.99.0.АЭ25АА76000</v>
      </c>
      <c r="C124" s="41" t="s">
        <v>200</v>
      </c>
      <c r="D124" s="50" t="s">
        <v>72</v>
      </c>
      <c r="E124" s="52" t="s">
        <v>73</v>
      </c>
      <c r="F124" s="5">
        <v>100</v>
      </c>
      <c r="G124" s="26">
        <f>H37*100</f>
        <v>78</v>
      </c>
      <c r="H124" s="5">
        <v>5</v>
      </c>
      <c r="I124" s="5">
        <f t="shared" si="3"/>
        <v>0.78</v>
      </c>
      <c r="J124" s="46" t="str">
        <f>L37</f>
        <v>Отсутствие потребности в услугах данной категории</v>
      </c>
    </row>
    <row r="125" spans="1:10" ht="280.5">
      <c r="A125" s="54" t="s">
        <v>135</v>
      </c>
      <c r="B125" s="40" t="str">
        <f>B124</f>
        <v>870000О.99.0.АЭ25АА76000</v>
      </c>
      <c r="C125" s="41" t="s">
        <v>200</v>
      </c>
      <c r="D125" s="49" t="s">
        <v>75</v>
      </c>
      <c r="E125" s="52" t="s">
        <v>73</v>
      </c>
      <c r="F125" s="5">
        <v>100</v>
      </c>
      <c r="G125" s="26">
        <v>100</v>
      </c>
      <c r="H125" s="5">
        <v>5</v>
      </c>
      <c r="I125" s="5">
        <f t="shared" si="3"/>
        <v>1</v>
      </c>
      <c r="J125" s="38"/>
    </row>
    <row r="126" spans="1:10" ht="51.75">
      <c r="A126" s="54" t="s">
        <v>136</v>
      </c>
      <c r="B126" s="12" t="str">
        <f>B124</f>
        <v>870000О.99.0.АЭ25АА76000</v>
      </c>
      <c r="C126" s="41" t="s">
        <v>200</v>
      </c>
      <c r="D126" s="49" t="s">
        <v>77</v>
      </c>
      <c r="E126" s="52" t="s">
        <v>78</v>
      </c>
      <c r="F126" s="5">
        <v>0</v>
      </c>
      <c r="G126" s="26">
        <v>0</v>
      </c>
      <c r="H126" s="5">
        <v>5</v>
      </c>
      <c r="I126" s="5"/>
      <c r="J126" s="38"/>
    </row>
    <row r="127" spans="1:10" ht="63.75">
      <c r="A127" s="54" t="s">
        <v>137</v>
      </c>
      <c r="B127" s="12" t="str">
        <f>B124</f>
        <v>870000О.99.0.АЭ25АА76000</v>
      </c>
      <c r="C127" s="41" t="s">
        <v>200</v>
      </c>
      <c r="D127" s="50" t="s">
        <v>80</v>
      </c>
      <c r="E127" s="52" t="s">
        <v>73</v>
      </c>
      <c r="F127" s="5">
        <v>100</v>
      </c>
      <c r="G127" s="26">
        <v>100</v>
      </c>
      <c r="H127" s="5">
        <v>5</v>
      </c>
      <c r="I127" s="5">
        <f t="shared" si="3"/>
        <v>1</v>
      </c>
      <c r="J127" s="38"/>
    </row>
    <row r="128" spans="1:11" ht="51.75">
      <c r="A128" s="54" t="s">
        <v>138</v>
      </c>
      <c r="B128" s="12" t="str">
        <f>B124</f>
        <v>870000О.99.0.АЭ25АА76000</v>
      </c>
      <c r="C128" s="41" t="s">
        <v>200</v>
      </c>
      <c r="D128" s="49" t="s">
        <v>82</v>
      </c>
      <c r="E128" s="52" t="s">
        <v>73</v>
      </c>
      <c r="F128" s="5">
        <v>100</v>
      </c>
      <c r="G128" s="26">
        <v>100</v>
      </c>
      <c r="H128" s="5">
        <v>5</v>
      </c>
      <c r="I128" s="5">
        <f t="shared" si="3"/>
        <v>1</v>
      </c>
      <c r="J128" s="38"/>
      <c r="K128" s="55"/>
    </row>
    <row r="129" spans="1:11" ht="51.75">
      <c r="A129" s="54" t="s">
        <v>168</v>
      </c>
      <c r="B129" s="12" t="str">
        <f>B124</f>
        <v>870000О.99.0.АЭ25АА76000</v>
      </c>
      <c r="C129" s="41" t="s">
        <v>200</v>
      </c>
      <c r="D129" s="49" t="s">
        <v>84</v>
      </c>
      <c r="E129" s="52" t="s">
        <v>73</v>
      </c>
      <c r="F129" s="5">
        <v>100</v>
      </c>
      <c r="G129" s="26">
        <v>95</v>
      </c>
      <c r="H129" s="5">
        <v>5</v>
      </c>
      <c r="I129" s="5">
        <f t="shared" si="3"/>
        <v>0.95</v>
      </c>
      <c r="J129" s="38"/>
      <c r="K129" s="55"/>
    </row>
    <row r="130" spans="1:11" ht="95.25" customHeight="1">
      <c r="A130" s="54" t="s">
        <v>139</v>
      </c>
      <c r="B130" s="45" t="s">
        <v>49</v>
      </c>
      <c r="C130" s="41" t="s">
        <v>212</v>
      </c>
      <c r="D130" s="50" t="s">
        <v>72</v>
      </c>
      <c r="E130" s="52" t="s">
        <v>73</v>
      </c>
      <c r="F130" s="5">
        <v>100</v>
      </c>
      <c r="G130" s="26">
        <f>H38*100</f>
        <v>100</v>
      </c>
      <c r="H130" s="5">
        <v>5</v>
      </c>
      <c r="I130" s="5">
        <f t="shared" si="3"/>
        <v>1</v>
      </c>
      <c r="J130" s="46"/>
      <c r="K130" s="55"/>
    </row>
    <row r="131" spans="1:10" ht="280.5">
      <c r="A131" s="54" t="s">
        <v>140</v>
      </c>
      <c r="B131" s="44" t="s">
        <v>49</v>
      </c>
      <c r="C131" s="41" t="s">
        <v>212</v>
      </c>
      <c r="D131" s="49" t="s">
        <v>75</v>
      </c>
      <c r="E131" s="52" t="s">
        <v>73</v>
      </c>
      <c r="F131" s="5">
        <v>100</v>
      </c>
      <c r="G131" s="26">
        <v>100</v>
      </c>
      <c r="H131" s="5">
        <v>5</v>
      </c>
      <c r="I131" s="5">
        <f t="shared" si="3"/>
        <v>1</v>
      </c>
      <c r="J131" s="38"/>
    </row>
    <row r="132" spans="1:10" ht="51">
      <c r="A132" s="54" t="s">
        <v>141</v>
      </c>
      <c r="B132" s="12" t="s">
        <v>49</v>
      </c>
      <c r="C132" s="41" t="s">
        <v>212</v>
      </c>
      <c r="D132" s="49" t="s">
        <v>77</v>
      </c>
      <c r="E132" s="52" t="s">
        <v>78</v>
      </c>
      <c r="F132" s="5">
        <v>0</v>
      </c>
      <c r="G132" s="26">
        <v>0</v>
      </c>
      <c r="H132" s="5">
        <v>5</v>
      </c>
      <c r="I132" s="5"/>
      <c r="J132" s="38"/>
    </row>
    <row r="133" spans="1:10" ht="63.75">
      <c r="A133" s="54" t="s">
        <v>142</v>
      </c>
      <c r="B133" s="12" t="s">
        <v>49</v>
      </c>
      <c r="C133" s="41" t="s">
        <v>212</v>
      </c>
      <c r="D133" s="50" t="s">
        <v>80</v>
      </c>
      <c r="E133" s="52" t="s">
        <v>73</v>
      </c>
      <c r="F133" s="5">
        <v>100</v>
      </c>
      <c r="G133" s="26">
        <v>100</v>
      </c>
      <c r="H133" s="5">
        <v>5</v>
      </c>
      <c r="I133" s="5">
        <f t="shared" si="3"/>
        <v>1</v>
      </c>
      <c r="J133" s="38"/>
    </row>
    <row r="134" spans="1:10" ht="51">
      <c r="A134" s="54" t="s">
        <v>143</v>
      </c>
      <c r="B134" s="12" t="s">
        <v>49</v>
      </c>
      <c r="C134" s="41" t="s">
        <v>212</v>
      </c>
      <c r="D134" s="49" t="s">
        <v>82</v>
      </c>
      <c r="E134" s="52" t="s">
        <v>73</v>
      </c>
      <c r="F134" s="5">
        <v>100</v>
      </c>
      <c r="G134" s="26">
        <v>100</v>
      </c>
      <c r="H134" s="5">
        <v>5</v>
      </c>
      <c r="I134" s="5">
        <f t="shared" si="3"/>
        <v>1</v>
      </c>
      <c r="J134" s="38"/>
    </row>
    <row r="135" spans="1:10" ht="51">
      <c r="A135" s="54" t="s">
        <v>169</v>
      </c>
      <c r="B135" s="12" t="s">
        <v>49</v>
      </c>
      <c r="C135" s="41" t="s">
        <v>212</v>
      </c>
      <c r="D135" s="49" t="s">
        <v>84</v>
      </c>
      <c r="E135" s="52" t="s">
        <v>73</v>
      </c>
      <c r="F135" s="5">
        <v>100</v>
      </c>
      <c r="G135" s="26">
        <v>95</v>
      </c>
      <c r="H135" s="5">
        <v>5</v>
      </c>
      <c r="I135" s="5">
        <f t="shared" si="3"/>
        <v>0.95</v>
      </c>
      <c r="J135" s="38"/>
    </row>
    <row r="136" spans="1:11" ht="70.5" customHeight="1">
      <c r="A136" s="60" t="s">
        <v>144</v>
      </c>
      <c r="B136" s="12" t="str">
        <f>B39</f>
        <v>880000О.99.0.АЭ26АА19000</v>
      </c>
      <c r="C136" s="41" t="s">
        <v>213</v>
      </c>
      <c r="D136" s="50" t="s">
        <v>72</v>
      </c>
      <c r="E136" s="52" t="s">
        <v>73</v>
      </c>
      <c r="F136" s="5">
        <v>100</v>
      </c>
      <c r="G136" s="26">
        <f>H39*100</f>
        <v>164</v>
      </c>
      <c r="H136" s="5">
        <v>5</v>
      </c>
      <c r="I136" s="5">
        <f t="shared" si="3"/>
        <v>1.64</v>
      </c>
      <c r="J136" s="46" t="str">
        <f>L39</f>
        <v>Отклонение связано с увеличением потребности получателей социальных услуг в социально-медицинских услуг</v>
      </c>
      <c r="K136" s="55"/>
    </row>
    <row r="137" spans="1:10" ht="280.5">
      <c r="A137" s="60" t="s">
        <v>147</v>
      </c>
      <c r="B137" s="40" t="str">
        <f>B136</f>
        <v>880000О.99.0.АЭ26АА19000</v>
      </c>
      <c r="C137" s="41" t="s">
        <v>213</v>
      </c>
      <c r="D137" s="49" t="s">
        <v>75</v>
      </c>
      <c r="E137" s="52" t="s">
        <v>73</v>
      </c>
      <c r="F137" s="5">
        <v>100</v>
      </c>
      <c r="G137" s="26">
        <v>100</v>
      </c>
      <c r="H137" s="5">
        <v>5</v>
      </c>
      <c r="I137" s="5">
        <f t="shared" si="3"/>
        <v>1</v>
      </c>
      <c r="J137" s="38"/>
    </row>
    <row r="138" spans="1:10" ht="51">
      <c r="A138" s="60" t="s">
        <v>150</v>
      </c>
      <c r="B138" s="40" t="str">
        <f>B136</f>
        <v>880000О.99.0.АЭ26АА19000</v>
      </c>
      <c r="C138" s="41" t="s">
        <v>213</v>
      </c>
      <c r="D138" s="49" t="s">
        <v>77</v>
      </c>
      <c r="E138" s="52" t="s">
        <v>78</v>
      </c>
      <c r="F138" s="5">
        <v>0</v>
      </c>
      <c r="G138" s="26">
        <v>0</v>
      </c>
      <c r="H138" s="5">
        <v>5</v>
      </c>
      <c r="I138" s="5"/>
      <c r="J138" s="38"/>
    </row>
    <row r="139" spans="1:10" ht="63.75">
      <c r="A139" s="60" t="s">
        <v>170</v>
      </c>
      <c r="B139" s="40" t="str">
        <f>B136</f>
        <v>880000О.99.0.АЭ26АА19000</v>
      </c>
      <c r="C139" s="41" t="s">
        <v>213</v>
      </c>
      <c r="D139" s="50" t="s">
        <v>80</v>
      </c>
      <c r="E139" s="52" t="s">
        <v>73</v>
      </c>
      <c r="F139" s="5">
        <v>100</v>
      </c>
      <c r="G139" s="26">
        <v>100</v>
      </c>
      <c r="H139" s="5">
        <v>5</v>
      </c>
      <c r="I139" s="5">
        <f t="shared" si="3"/>
        <v>1</v>
      </c>
      <c r="J139" s="38"/>
    </row>
    <row r="140" spans="1:10" ht="51">
      <c r="A140" s="60" t="s">
        <v>171</v>
      </c>
      <c r="B140" s="40" t="str">
        <f>B136</f>
        <v>880000О.99.0.АЭ26АА19000</v>
      </c>
      <c r="C140" s="41" t="s">
        <v>213</v>
      </c>
      <c r="D140" s="49" t="s">
        <v>82</v>
      </c>
      <c r="E140" s="52" t="s">
        <v>73</v>
      </c>
      <c r="F140" s="5">
        <v>100</v>
      </c>
      <c r="G140" s="26">
        <v>100</v>
      </c>
      <c r="H140" s="5">
        <v>5</v>
      </c>
      <c r="I140" s="5">
        <f t="shared" si="3"/>
        <v>1</v>
      </c>
      <c r="J140" s="38"/>
    </row>
    <row r="141" spans="1:10" ht="51">
      <c r="A141" s="60" t="s">
        <v>172</v>
      </c>
      <c r="B141" s="40" t="str">
        <f>B136</f>
        <v>880000О.99.0.АЭ26АА19000</v>
      </c>
      <c r="C141" s="41" t="s">
        <v>213</v>
      </c>
      <c r="D141" s="49" t="s">
        <v>84</v>
      </c>
      <c r="E141" s="52" t="s">
        <v>73</v>
      </c>
      <c r="F141" s="5">
        <v>100</v>
      </c>
      <c r="G141" s="26">
        <v>95</v>
      </c>
      <c r="H141" s="5">
        <v>5</v>
      </c>
      <c r="I141" s="5">
        <f t="shared" si="3"/>
        <v>0.95</v>
      </c>
      <c r="J141" s="38"/>
    </row>
    <row r="142" spans="1:11" ht="144" customHeight="1">
      <c r="A142" s="54" t="s">
        <v>173</v>
      </c>
      <c r="B142" s="12" t="str">
        <f>B40</f>
        <v>880000О.99.0.АЭ26АА28000</v>
      </c>
      <c r="C142" s="41" t="s">
        <v>203</v>
      </c>
      <c r="D142" s="50" t="s">
        <v>72</v>
      </c>
      <c r="E142" s="52" t="s">
        <v>73</v>
      </c>
      <c r="F142" s="5">
        <v>100</v>
      </c>
      <c r="G142" s="26">
        <f>H40*100</f>
        <v>160</v>
      </c>
      <c r="H142" s="5">
        <v>5</v>
      </c>
      <c r="I142" s="5">
        <f t="shared" si="3"/>
        <v>1.6</v>
      </c>
      <c r="J142" s="46" t="str">
        <f>L40</f>
        <v>В связи с пандемией Ковид-19 и связанными с ней вынужденной самоизоляцией  граждане пожилого возраста требуют оказания большей психологической поддержки от работников</v>
      </c>
      <c r="K142" s="55"/>
    </row>
    <row r="143" spans="1:10" ht="280.5">
      <c r="A143" s="54" t="s">
        <v>174</v>
      </c>
      <c r="B143" s="40" t="str">
        <f>B142</f>
        <v>880000О.99.0.АЭ26АА28000</v>
      </c>
      <c r="C143" s="41" t="s">
        <v>203</v>
      </c>
      <c r="D143" s="49" t="s">
        <v>75</v>
      </c>
      <c r="E143" s="52" t="s">
        <v>73</v>
      </c>
      <c r="F143" s="5">
        <v>100</v>
      </c>
      <c r="G143" s="26">
        <v>100</v>
      </c>
      <c r="H143" s="5">
        <v>5</v>
      </c>
      <c r="I143" s="5">
        <f t="shared" si="3"/>
        <v>1</v>
      </c>
      <c r="J143" s="38"/>
    </row>
    <row r="144" spans="1:10" ht="52.5">
      <c r="A144" s="54" t="s">
        <v>175</v>
      </c>
      <c r="B144" s="40" t="str">
        <f>B142</f>
        <v>880000О.99.0.АЭ26АА28000</v>
      </c>
      <c r="C144" s="41" t="s">
        <v>203</v>
      </c>
      <c r="D144" s="49" t="s">
        <v>77</v>
      </c>
      <c r="E144" s="52" t="s">
        <v>78</v>
      </c>
      <c r="F144" s="5">
        <v>0</v>
      </c>
      <c r="G144" s="26">
        <v>0</v>
      </c>
      <c r="H144" s="5">
        <v>5</v>
      </c>
      <c r="I144" s="5"/>
      <c r="J144" s="38"/>
    </row>
    <row r="145" spans="1:10" ht="63.75">
      <c r="A145" s="54" t="s">
        <v>176</v>
      </c>
      <c r="B145" s="40" t="str">
        <f>B142</f>
        <v>880000О.99.0.АЭ26АА28000</v>
      </c>
      <c r="C145" s="41" t="s">
        <v>203</v>
      </c>
      <c r="D145" s="50" t="s">
        <v>80</v>
      </c>
      <c r="E145" s="52" t="s">
        <v>73</v>
      </c>
      <c r="F145" s="5">
        <v>100</v>
      </c>
      <c r="G145" s="26">
        <v>100</v>
      </c>
      <c r="H145" s="5">
        <v>5</v>
      </c>
      <c r="I145" s="5">
        <f t="shared" si="3"/>
        <v>1</v>
      </c>
      <c r="J145" s="38"/>
    </row>
    <row r="146" spans="1:10" ht="52.5">
      <c r="A146" s="54" t="s">
        <v>177</v>
      </c>
      <c r="B146" s="40" t="str">
        <f>B142</f>
        <v>880000О.99.0.АЭ26АА28000</v>
      </c>
      <c r="C146" s="41" t="s">
        <v>203</v>
      </c>
      <c r="D146" s="49" t="s">
        <v>82</v>
      </c>
      <c r="E146" s="52" t="s">
        <v>73</v>
      </c>
      <c r="F146" s="5">
        <v>100</v>
      </c>
      <c r="G146" s="26">
        <v>100</v>
      </c>
      <c r="H146" s="5">
        <v>5</v>
      </c>
      <c r="I146" s="5">
        <f t="shared" si="3"/>
        <v>1</v>
      </c>
      <c r="J146" s="38"/>
    </row>
    <row r="147" spans="1:10" ht="52.5">
      <c r="A147" s="54" t="s">
        <v>178</v>
      </c>
      <c r="B147" s="40" t="str">
        <f>B142</f>
        <v>880000О.99.0.АЭ26АА28000</v>
      </c>
      <c r="C147" s="41" t="s">
        <v>203</v>
      </c>
      <c r="D147" s="49" t="s">
        <v>84</v>
      </c>
      <c r="E147" s="52" t="s">
        <v>73</v>
      </c>
      <c r="F147" s="5">
        <v>100</v>
      </c>
      <c r="G147" s="26">
        <v>95</v>
      </c>
      <c r="H147" s="5">
        <v>5</v>
      </c>
      <c r="I147" s="5">
        <f t="shared" si="3"/>
        <v>0.95</v>
      </c>
      <c r="J147" s="38"/>
    </row>
    <row r="148" spans="1:11" ht="76.5">
      <c r="A148" s="54" t="s">
        <v>179</v>
      </c>
      <c r="B148" s="12" t="str">
        <f>B41</f>
        <v>880000О.99.0.АЭ26АА55000</v>
      </c>
      <c r="C148" s="41" t="s">
        <v>204</v>
      </c>
      <c r="D148" s="50" t="s">
        <v>72</v>
      </c>
      <c r="E148" s="52" t="s">
        <v>73</v>
      </c>
      <c r="F148" s="5">
        <v>100</v>
      </c>
      <c r="G148" s="26">
        <f>H41*100</f>
        <v>80</v>
      </c>
      <c r="H148" s="5">
        <v>5</v>
      </c>
      <c r="I148" s="5">
        <f t="shared" si="3"/>
        <v>0.8</v>
      </c>
      <c r="J148" s="46" t="str">
        <f>L41</f>
        <v>Пожилые граждане с низким доходом в основном проживают в деревнях и они не пользуются оформлением субсидий на жкх </v>
      </c>
      <c r="K148" s="55"/>
    </row>
    <row r="149" spans="1:10" ht="280.5">
      <c r="A149" s="54" t="s">
        <v>215</v>
      </c>
      <c r="B149" s="40" t="str">
        <f>B148</f>
        <v>880000О.99.0.АЭ26АА55000</v>
      </c>
      <c r="C149" s="41" t="s">
        <v>204</v>
      </c>
      <c r="D149" s="49" t="s">
        <v>75</v>
      </c>
      <c r="E149" s="52" t="s">
        <v>73</v>
      </c>
      <c r="F149" s="5">
        <v>100</v>
      </c>
      <c r="G149" s="26">
        <v>100</v>
      </c>
      <c r="H149" s="5">
        <v>5</v>
      </c>
      <c r="I149" s="5">
        <f t="shared" si="3"/>
        <v>1</v>
      </c>
      <c r="J149" s="38"/>
    </row>
    <row r="150" spans="1:10" ht="52.5">
      <c r="A150" s="54" t="s">
        <v>216</v>
      </c>
      <c r="B150" s="40" t="str">
        <f>B148</f>
        <v>880000О.99.0.АЭ26АА55000</v>
      </c>
      <c r="C150" s="41" t="s">
        <v>204</v>
      </c>
      <c r="D150" s="49" t="s">
        <v>77</v>
      </c>
      <c r="E150" s="52" t="s">
        <v>78</v>
      </c>
      <c r="F150" s="5">
        <v>0</v>
      </c>
      <c r="G150" s="26">
        <v>0</v>
      </c>
      <c r="H150" s="5">
        <v>5</v>
      </c>
      <c r="I150" s="5"/>
      <c r="J150" s="38"/>
    </row>
    <row r="151" spans="1:10" ht="63.75">
      <c r="A151" s="54" t="s">
        <v>217</v>
      </c>
      <c r="B151" s="40" t="str">
        <f>B148</f>
        <v>880000О.99.0.АЭ26АА55000</v>
      </c>
      <c r="C151" s="41" t="s">
        <v>204</v>
      </c>
      <c r="D151" s="50" t="s">
        <v>80</v>
      </c>
      <c r="E151" s="52" t="s">
        <v>73</v>
      </c>
      <c r="F151" s="5">
        <v>100</v>
      </c>
      <c r="G151" s="26">
        <v>100</v>
      </c>
      <c r="H151" s="5">
        <v>5</v>
      </c>
      <c r="I151" s="5">
        <f t="shared" si="3"/>
        <v>1</v>
      </c>
      <c r="J151" s="38"/>
    </row>
    <row r="152" spans="1:10" ht="52.5">
      <c r="A152" s="54" t="s">
        <v>180</v>
      </c>
      <c r="B152" s="40" t="str">
        <f>B148</f>
        <v>880000О.99.0.АЭ26АА55000</v>
      </c>
      <c r="C152" s="41" t="s">
        <v>204</v>
      </c>
      <c r="D152" s="49" t="s">
        <v>82</v>
      </c>
      <c r="E152" s="52" t="s">
        <v>73</v>
      </c>
      <c r="F152" s="5">
        <v>100</v>
      </c>
      <c r="G152" s="26">
        <v>100</v>
      </c>
      <c r="H152" s="5">
        <v>5</v>
      </c>
      <c r="I152" s="5">
        <f t="shared" si="3"/>
        <v>1</v>
      </c>
      <c r="J152" s="38"/>
    </row>
    <row r="153" spans="1:10" ht="52.5">
      <c r="A153" s="54" t="s">
        <v>181</v>
      </c>
      <c r="B153" s="40" t="str">
        <f>B148</f>
        <v>880000О.99.0.АЭ26АА55000</v>
      </c>
      <c r="C153" s="41" t="s">
        <v>204</v>
      </c>
      <c r="D153" s="49" t="s">
        <v>84</v>
      </c>
      <c r="E153" s="52" t="s">
        <v>73</v>
      </c>
      <c r="F153" s="5">
        <v>100</v>
      </c>
      <c r="G153" s="26">
        <v>95</v>
      </c>
      <c r="H153" s="5">
        <v>5</v>
      </c>
      <c r="I153" s="5">
        <f t="shared" si="3"/>
        <v>0.95</v>
      </c>
      <c r="J153" s="38"/>
    </row>
    <row r="154" spans="1:11" ht="114.75">
      <c r="A154" s="54" t="s">
        <v>182</v>
      </c>
      <c r="B154" s="40" t="str">
        <f>B42</f>
        <v>22879000Р69100400001001</v>
      </c>
      <c r="C154" s="42" t="s">
        <v>156</v>
      </c>
      <c r="D154" s="49" t="s">
        <v>72</v>
      </c>
      <c r="E154" s="53" t="s">
        <v>186</v>
      </c>
      <c r="F154" s="5">
        <v>100</v>
      </c>
      <c r="G154" s="26">
        <f>H42*100</f>
        <v>72</v>
      </c>
      <c r="H154" s="5">
        <v>5</v>
      </c>
      <c r="I154" s="5">
        <f t="shared" si="3"/>
        <v>0.72</v>
      </c>
      <c r="J154" s="46" t="str">
        <f>L42</f>
        <v>Отсутствие потребности в услугах данной категории</v>
      </c>
      <c r="K154" s="55"/>
    </row>
    <row r="155" spans="1:10" ht="114.75">
      <c r="A155" s="54" t="s">
        <v>183</v>
      </c>
      <c r="B155" s="40" t="str">
        <f>B154</f>
        <v>22879000Р69100400001001</v>
      </c>
      <c r="C155" s="42" t="s">
        <v>156</v>
      </c>
      <c r="D155" s="49" t="s">
        <v>145</v>
      </c>
      <c r="E155" s="53" t="s">
        <v>146</v>
      </c>
      <c r="F155" s="5">
        <v>5</v>
      </c>
      <c r="G155" s="26">
        <v>5</v>
      </c>
      <c r="H155" s="5">
        <v>5</v>
      </c>
      <c r="I155" s="5">
        <f t="shared" si="3"/>
        <v>1</v>
      </c>
      <c r="J155" s="38"/>
    </row>
    <row r="156" spans="1:10" ht="114.75">
      <c r="A156" s="54" t="s">
        <v>184</v>
      </c>
      <c r="B156" s="40" t="str">
        <f>B154</f>
        <v>22879000Р69100400001001</v>
      </c>
      <c r="C156" s="42" t="s">
        <v>156</v>
      </c>
      <c r="D156" s="49" t="s">
        <v>148</v>
      </c>
      <c r="E156" s="53" t="s">
        <v>149</v>
      </c>
      <c r="F156" s="5">
        <v>0</v>
      </c>
      <c r="G156" s="26">
        <v>0</v>
      </c>
      <c r="H156" s="5">
        <v>5</v>
      </c>
      <c r="I156" s="5"/>
      <c r="J156" s="38"/>
    </row>
    <row r="157" spans="1:10" ht="114.75">
      <c r="A157" s="54" t="s">
        <v>185</v>
      </c>
      <c r="B157" s="40" t="str">
        <f>B154</f>
        <v>22879000Р69100400001001</v>
      </c>
      <c r="C157" s="42" t="s">
        <v>156</v>
      </c>
      <c r="D157" s="49" t="s">
        <v>151</v>
      </c>
      <c r="E157" s="53" t="s">
        <v>186</v>
      </c>
      <c r="F157" s="5">
        <v>100</v>
      </c>
      <c r="G157" s="26">
        <v>100</v>
      </c>
      <c r="H157" s="5">
        <v>5</v>
      </c>
      <c r="I157" s="5">
        <f t="shared" si="3"/>
        <v>1</v>
      </c>
      <c r="J157" s="38"/>
    </row>
  </sheetData>
  <sheetProtection/>
  <mergeCells count="39">
    <mergeCell ref="K26:K42"/>
    <mergeCell ref="A13:G13"/>
    <mergeCell ref="A14:G14"/>
    <mergeCell ref="B15:E15"/>
    <mergeCell ref="A20:G20"/>
    <mergeCell ref="F23:F24"/>
    <mergeCell ref="C23:C24"/>
    <mergeCell ref="D23:D24"/>
    <mergeCell ref="A23:A24"/>
    <mergeCell ref="B23:B24"/>
    <mergeCell ref="A7:G7"/>
    <mergeCell ref="H23:H24"/>
    <mergeCell ref="L23:L24"/>
    <mergeCell ref="K23:K24"/>
    <mergeCell ref="I23:I24"/>
    <mergeCell ref="J23:J24"/>
    <mergeCell ref="A8:G8"/>
    <mergeCell ref="A9:G9"/>
    <mergeCell ref="A12:G12"/>
    <mergeCell ref="F2:F4"/>
    <mergeCell ref="A6:G6"/>
    <mergeCell ref="A21:G21"/>
    <mergeCell ref="A10:G10"/>
    <mergeCell ref="A11:G11"/>
    <mergeCell ref="F55:F56"/>
    <mergeCell ref="G55:G56"/>
    <mergeCell ref="E23:E24"/>
    <mergeCell ref="G23:G24"/>
    <mergeCell ref="A5:G5"/>
    <mergeCell ref="H55:H56"/>
    <mergeCell ref="J55:J56"/>
    <mergeCell ref="A45:G45"/>
    <mergeCell ref="A46:G46"/>
    <mergeCell ref="A52:G52"/>
    <mergeCell ref="A53:G53"/>
    <mergeCell ref="A55:A56"/>
    <mergeCell ref="B55:B56"/>
    <mergeCell ref="C55:C56"/>
    <mergeCell ref="D55:E55"/>
  </mergeCells>
  <printOptions/>
  <pageMargins left="0.07874015748031496" right="0.11811023622047245" top="0.2755905511811024" bottom="0.2362204724409449" header="0.31496062992125984" footer="0.31496062992125984"/>
  <pageSetup horizontalDpi="600" verticalDpi="600" orientation="landscape" paperSize="9" scale="37" r:id="rId2"/>
  <headerFooter>
    <oddFooter>&amp;R&amp;P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ПК-БАЗОВЫЙ</cp:lastModifiedBy>
  <cp:lastPrinted>2022-03-07T16:37:02Z</cp:lastPrinted>
  <dcterms:created xsi:type="dcterms:W3CDTF">2016-02-04T06:52:46Z</dcterms:created>
  <dcterms:modified xsi:type="dcterms:W3CDTF">2022-03-11T04:56:50Z</dcterms:modified>
  <cp:category/>
  <cp:version/>
  <cp:contentType/>
  <cp:contentStatus/>
</cp:coreProperties>
</file>