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320"/>
  </bookViews>
  <sheets>
    <sheet name="380-пп (Отчёт)" sheetId="4" r:id="rId1"/>
  </sheets>
  <definedNames>
    <definedName name="_Par179" localSheetId="0">'380-пп (Отчёт)'!#REF!</definedName>
    <definedName name="_Par180" localSheetId="0">'380-пп (Отчёт)'!#REF!</definedName>
    <definedName name="_Par203" localSheetId="0">'380-пп (Отчёт)'!#REF!</definedName>
    <definedName name="_Par204" localSheetId="0">'380-пп (Отчёт)'!#REF!</definedName>
    <definedName name="_Par208" localSheetId="0">'380-пп (Отчёт)'!#REF!</definedName>
    <definedName name="_Par217" localSheetId="0">'380-пп (Отчёт)'!#REF!</definedName>
    <definedName name="_Par235" localSheetId="0">'380-пп (Отчёт)'!#REF!</definedName>
    <definedName name="_Par253" localSheetId="0">'380-пп (Отчёт)'!#REF!</definedName>
    <definedName name="_Par61" localSheetId="0">'380-пп (Отчёт)'!#REF!</definedName>
    <definedName name="_Par62" localSheetId="0">'380-пп (Отчёт)'!#REF!</definedName>
    <definedName name="_Par63" localSheetId="0">'380-пп (Отчёт)'!#REF!</definedName>
    <definedName name="_Par64" localSheetId="0">'380-пп (Отчёт)'!#REF!</definedName>
    <definedName name="_Par97" localSheetId="0">'380-пп (Отчёт)'!$F$25</definedName>
    <definedName name="_Par98" localSheetId="0">'380-пп (Отчёт)'!$G$25</definedName>
  </definedNames>
  <calcPr calcId="125725"/>
</workbook>
</file>

<file path=xl/calcChain.xml><?xml version="1.0" encoding="utf-8"?>
<calcChain xmlns="http://schemas.openxmlformats.org/spreadsheetml/2006/main">
  <c r="F47" i="4"/>
  <c r="I47"/>
  <c r="J27"/>
  <c r="J28"/>
  <c r="J29"/>
  <c r="J30"/>
  <c r="J31"/>
  <c r="J32"/>
  <c r="J33"/>
  <c r="J34"/>
  <c r="J35"/>
  <c r="J36"/>
  <c r="J37"/>
  <c r="J38"/>
  <c r="J39"/>
  <c r="J40"/>
  <c r="J41"/>
  <c r="J42"/>
  <c r="J43"/>
  <c r="J44"/>
  <c r="J45"/>
  <c r="J46"/>
  <c r="J26"/>
  <c r="H46"/>
  <c r="H45"/>
  <c r="H44"/>
  <c r="H43"/>
  <c r="H41"/>
  <c r="H32"/>
  <c r="H30"/>
  <c r="G47"/>
  <c r="H26"/>
  <c r="H27"/>
  <c r="H33"/>
  <c r="H42"/>
  <c r="H38"/>
  <c r="F18"/>
  <c r="H34"/>
  <c r="H28"/>
  <c r="H29"/>
  <c r="H31"/>
  <c r="H35"/>
  <c r="H36"/>
  <c r="H37"/>
  <c r="H39"/>
  <c r="H40"/>
  <c r="A7"/>
  <c r="J47" l="1"/>
  <c r="K26"/>
  <c r="H47"/>
</calcChain>
</file>

<file path=xl/sharedStrings.xml><?xml version="1.0" encoding="utf-8"?>
<sst xmlns="http://schemas.openxmlformats.org/spreadsheetml/2006/main" count="131" uniqueCount="86">
  <si>
    <t>N п/п</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</si>
  <si>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</si>
  <si>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</si>
  <si>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</si>
  <si>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</si>
  <si>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</si>
  <si>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</si>
  <si>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</si>
  <si>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</si>
  <si>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</si>
  <si>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Характеристика причин отклонения показателя объема государственных услуг, выполнения работ от запланированного значения</t>
  </si>
  <si>
    <t>Индекс освоения финансовых средств</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</si>
  <si>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</si>
  <si>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</si>
  <si>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</si>
  <si>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</si>
  <si>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УТВЕРЖДАЮ</t>
  </si>
  <si>
    <t>Директор государственного бюджетного учреждения</t>
  </si>
  <si>
    <t>Государственное бюджетное учреждение</t>
  </si>
  <si>
    <t>Вес показателя в общем объеме государственных услуг (работ) в рамках государственного задания</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</si>
  <si>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</si>
  <si>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</si>
  <si>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Гражданин при отсутствии работы и средств к существованию</t>
  </si>
  <si>
    <t>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</si>
  <si>
    <t>СОГЛАСОВАНО</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</si>
  <si>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</si>
  <si>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 xml:space="preserve">Гражданин полностью утративший способность либо возможность осуществлять самообслуживание, самостоятельно передвигаться, обеспечивать основные </t>
  </si>
  <si>
    <t>Уникальный номер реестровой записи общероссийских базовых (отраслевых) перечней (классификаторов) государственных и муниципальных услуг, оказываемых физическим лицам, и (или)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</si>
  <si>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</si>
  <si>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</si>
  <si>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</si>
  <si>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</si>
  <si>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Итоговое выполнение государственного задания с учетом веса показателя объема государственных услуг, выполнения работ</t>
  </si>
  <si>
    <t>Человек</t>
  </si>
  <si>
    <t>880000О.99.0.АЭ22АА10000</t>
  </si>
  <si>
    <t>880000О.99.0.АЭ22АА19000</t>
  </si>
  <si>
    <t>880000О.99.0.АЭ22АА28000</t>
  </si>
  <si>
    <t>880000О.99.0.АЭ22АА55000</t>
  </si>
  <si>
    <t>870000О.99.0.АЭ25АА73000</t>
  </si>
  <si>
    <t>870000О.99.0.АЭ25АА72000</t>
  </si>
  <si>
    <t>870000О.99.0.АЭ25АА80000</t>
  </si>
  <si>
    <t>870000О.99.0.АЭ25АА79000</t>
  </si>
  <si>
    <t>870000О.99.0.АЭ25АА76000</t>
  </si>
  <si>
    <t>880000О.99.0.АЭ26АА10000</t>
  </si>
  <si>
    <t>880000О.99.0.АЭ26АА19000</t>
  </si>
  <si>
    <t>880000О.99.0.АЭ26АА28000</t>
  </si>
  <si>
    <t>880000О.99.0.АЭ26АА55000</t>
  </si>
  <si>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0"/>
        <color indexed="8"/>
        <rFont val="Times New Roman"/>
        <family val="1"/>
        <charset val="204"/>
      </rPr>
      <t xml:space="preserve"> в пределах государственного задания</t>
    </r>
    <r>
      <rPr>
        <sz val="10"/>
        <color indexed="8"/>
        <rFont val="Times New Roman"/>
        <family val="1"/>
        <charset val="204"/>
      </rPr>
      <t xml:space="preserve"> за отчетный финансовый год, руб.</t>
    </r>
  </si>
  <si>
    <r>
      <t>Индекс достижения показателей объема государственной услуги, выполнения работы (</t>
    </r>
    <r>
      <rPr>
        <sz val="10"/>
        <color indexed="12"/>
        <rFont val="Times New Roman"/>
        <family val="1"/>
        <charset val="204"/>
      </rPr>
      <t>7</t>
    </r>
    <r>
      <rPr>
        <sz val="10"/>
        <color indexed="8"/>
        <rFont val="Times New Roman"/>
        <family val="1"/>
        <charset val="204"/>
      </rPr>
      <t xml:space="preserve"> / </t>
    </r>
    <r>
      <rPr>
        <sz val="10"/>
        <color indexed="12"/>
        <rFont val="Times New Roman"/>
        <family val="1"/>
        <charset val="204"/>
      </rPr>
      <t>6</t>
    </r>
    <r>
      <rPr>
        <sz val="10"/>
        <color indexed="8"/>
        <rFont val="Times New Roman"/>
        <family val="1"/>
        <charset val="204"/>
      </rPr>
      <t>)</t>
    </r>
  </si>
  <si>
    <r>
      <rPr>
        <b/>
        <sz val="10"/>
        <rFont val="Times New Roman"/>
        <family val="1"/>
        <charset val="204"/>
      </rPr>
      <t xml:space="preserve">Государственная услуга 8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</si>
  <si>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 xml:space="preserve">Государственная услуга 9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</si>
  <si>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Государственная услуга 2</t>
    </r>
    <r>
      <rPr>
        <sz val="10"/>
        <rFont val="Times New Roman"/>
        <family val="1"/>
        <charset val="204"/>
      </rPr>
      <t xml:space="preserve"> (Предоставление социального обслуживания в форме на дому (условия оказание - очное) </t>
    </r>
    <r>
      <rPr>
        <b/>
        <i/>
        <sz val="10"/>
        <rFont val="Times New Roman"/>
        <family val="1"/>
        <charset val="204"/>
      </rPr>
      <t>предоставление социально-бытовых услуг)</t>
    </r>
  </si>
  <si>
    <r>
      <rPr>
        <b/>
        <sz val="10"/>
        <rFont val="Times New Roman"/>
        <family val="1"/>
        <charset val="204"/>
      </rPr>
      <t>Государственная услуга 3</t>
    </r>
    <r>
      <rPr>
        <sz val="10"/>
        <rFont val="Times New Roman"/>
        <family val="1"/>
        <charset val="204"/>
      </rPr>
      <t xml:space="preserve"> (Предоставление социального обслуживания в форме на дому (условия оказание - очное) </t>
    </r>
    <r>
      <rPr>
        <b/>
        <i/>
        <sz val="10"/>
        <rFont val="Times New Roman"/>
        <family val="1"/>
        <charset val="204"/>
      </rPr>
      <t>предоставление социально-медицинских услуг)</t>
    </r>
  </si>
  <si>
    <r>
      <rPr>
        <b/>
        <sz val="10"/>
        <rFont val="Times New Roman"/>
        <family val="1"/>
        <charset val="204"/>
      </rPr>
      <t xml:space="preserve">Государственная услуга 4 </t>
    </r>
    <r>
      <rPr>
        <sz val="10"/>
        <rFont val="Times New Roman"/>
        <family val="1"/>
        <charset val="204"/>
      </rPr>
      <t xml:space="preserve">(Предоставление социального обслуживания в форме на дому (условия оказание - очное) </t>
    </r>
    <r>
      <rPr>
        <b/>
        <i/>
        <sz val="10"/>
        <rFont val="Times New Roman"/>
        <family val="1"/>
        <charset val="204"/>
      </rPr>
      <t>предоставление социально-психологических услуг)</t>
    </r>
  </si>
  <si>
    <t>"Комплексный центр социального обслуживания населения" Фировского района</t>
  </si>
  <si>
    <r>
      <rPr>
        <b/>
        <sz val="10"/>
        <rFont val="Times New Roman"/>
        <family val="1"/>
        <charset val="204"/>
      </rPr>
      <t xml:space="preserve">Государственная услуга 12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</si>
  <si>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t>Государственная услуга 13 (Предоставление социального обслуживания в форме на дому (условия оказание - очное) предоставление социально-бытовых услуг)</t>
  </si>
  <si>
    <r>
      <rPr>
        <b/>
        <sz val="10"/>
        <rFont val="Times New Roman"/>
        <family val="1"/>
        <charset val="204"/>
      </rPr>
      <t xml:space="preserve">Государственная услуга 15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социально-психологических услуг)</t>
    </r>
  </si>
  <si>
    <t>870000О.99.0.АЭ20АА01000</t>
  </si>
  <si>
    <r>
      <rPr>
        <b/>
        <sz val="11"/>
        <rFont val="Times New Roman"/>
        <family val="1"/>
        <charset val="204"/>
      </rPr>
      <t>Государственная услуга 1</t>
    </r>
    <r>
      <rPr>
        <sz val="11"/>
        <rFont val="Times New Roman"/>
        <family val="1"/>
        <charset val="204"/>
      </rPr>
      <t xml:space="preserve">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</si>
  <si>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0"/>
        <rFont val="Times New Roman"/>
        <family val="1"/>
        <charset val="204"/>
      </rPr>
      <t>Государственная услуга 14</t>
    </r>
    <r>
      <rPr>
        <sz val="10"/>
        <rFont val="Times New Roman"/>
        <family val="1"/>
        <charset val="204"/>
      </rPr>
      <t xml:space="preserve"> (Предоставление социального обслуживания в форме на дому (условия оказание - очное) предоставление социально-медицинских услуг)</t>
    </r>
  </si>
  <si>
    <t>880000О.99.0.АЭ22АА37000</t>
  </si>
  <si>
    <r>
      <t xml:space="preserve">Государственная услуга 5 (Предоставление социального обслуживания в форме на дому (условия оказание - очное) </t>
    </r>
    <r>
      <rPr>
        <i/>
        <sz val="11"/>
        <rFont val="Times New Roman"/>
        <family val="1"/>
        <charset val="204"/>
      </rPr>
      <t>Предоставление социально-педагогических услуг)</t>
    </r>
  </si>
  <si>
    <r>
      <rPr>
        <b/>
        <sz val="10"/>
        <rFont val="Times New Roman"/>
        <family val="1"/>
        <charset val="204"/>
      </rPr>
      <t xml:space="preserve">Государственная услуга 6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социально-правовых услуг)</t>
    </r>
  </si>
  <si>
    <t>880000О.99.0.АЭ22АА64000</t>
  </si>
  <si>
    <r>
      <t xml:space="preserve">Государственная услуга 7 (Предоставление социального обслуживания в форме на дому (условия оказание - очное) </t>
    </r>
    <r>
      <rPr>
        <i/>
        <sz val="11"/>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</si>
  <si>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880000О.99.0.АЭ26АА37000</t>
  </si>
  <si>
    <t>880000О.99.0.АЭ26АА64000</t>
  </si>
  <si>
    <t>22879000Р69100410001002</t>
  </si>
  <si>
    <t>Государтвенная работа 1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</si>
  <si>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семья</t>
  </si>
  <si>
    <t>22889000Р69100310002002</t>
  </si>
  <si>
    <t>Государтвенная работа 2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</si>
  <si>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22889000Р69101010001002</t>
  </si>
  <si>
    <t>Государтвенная работа 3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</si>
  <si>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r>
      <rPr>
        <b/>
        <sz val="10"/>
        <rFont val="Times New Roman"/>
        <family val="1"/>
        <charset val="204"/>
      </rPr>
      <t xml:space="preserve">Государственная услуга 10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</si>
  <si>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 xml:space="preserve">Государственная услуга 11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</si>
  <si>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t xml:space="preserve">Государственная услуга 16 (Предоставление социального обслуживания в форме на дому (условия оказание - очное) </t>
    </r>
    <r>
      <rPr>
        <i/>
        <sz val="11"/>
        <rFont val="Times New Roman"/>
        <family val="1"/>
        <charset val="204"/>
      </rPr>
      <t>Предоставление социально-педагогических услуг)</t>
    </r>
  </si>
  <si>
    <r>
      <rPr>
        <b/>
        <sz val="10"/>
        <rFont val="Times New Roman"/>
        <family val="1"/>
        <charset val="204"/>
      </rPr>
      <t xml:space="preserve">Государственная услуга 17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социально-правовых услуг)</t>
    </r>
  </si>
  <si>
    <r>
      <t xml:space="preserve">Государственная услуга 18 (Предоставление социального обслуживания в форме на дому (условия оказание - очное) </t>
    </r>
    <r>
      <rPr>
        <i/>
        <sz val="11"/>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</si>
  <si>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r>
      <t xml:space="preserve">за отчетный период с </t>
    </r>
    <r>
      <rPr>
        <b/>
        <u/>
        <sz val="10"/>
        <color indexed="56"/>
        <rFont val="Times New Roman"/>
        <family val="1"/>
        <charset val="204"/>
      </rPr>
      <t>01.01.2022</t>
    </r>
    <r>
      <rPr>
        <b/>
        <sz val="10"/>
        <color indexed="10"/>
        <rFont val="Times New Roman"/>
        <family val="1"/>
        <charset val="204"/>
      </rPr>
      <t xml:space="preserve"> </t>
    </r>
    <r>
      <rPr>
        <sz val="10"/>
        <color indexed="8"/>
        <rFont val="Times New Roman"/>
        <family val="1"/>
        <charset val="204"/>
      </rPr>
      <t>по</t>
    </r>
    <r>
      <rPr>
        <sz val="10"/>
        <color indexed="18"/>
        <rFont val="Times New Roman"/>
        <family val="1"/>
        <charset val="204"/>
      </rPr>
      <t xml:space="preserve"> 30</t>
    </r>
    <r>
      <rPr>
        <b/>
        <u/>
        <sz val="10"/>
        <color indexed="56"/>
        <rFont val="Times New Roman"/>
        <family val="1"/>
        <charset val="204"/>
      </rPr>
      <t>.09.2022</t>
    </r>
  </si>
  <si>
    <t>_____________ М.В. Шмелева                                      "14" октября  2022 г.</t>
  </si>
  <si>
    <t>Заместитель Министра социальной защиты населения Тверской области
_______________И.Ю.Петрова
"21" октября  2022  г.</t>
  </si>
  <si>
    <t xml:space="preserve">Увеличилось  количество получателей данных  видов услуг </t>
  </si>
  <si>
    <t xml:space="preserve">По итогу года  численный показатель будет достигнут </t>
  </si>
  <si>
    <t>Сокращение численности получателей в связи с переходом на персонифированный учет</t>
  </si>
</sst>
</file>

<file path=xl/styles.xml><?xml version="1.0" encoding="utf-8"?>
<styleSheet xmlns="http://schemas.openxmlformats.org/spreadsheetml/2006/main">
  <numFmts count="1">
    <numFmt numFmtId="164" formatCode="#,##0.0000"/>
  </numFmts>
  <fonts count="24">
    <font>
      <sz val="11"/>
      <color theme="1"/>
      <name val="Calibri"/>
      <family val="2"/>
      <charset val="204"/>
      <scheme val="minor"/>
    </font>
    <font>
      <sz val="11"/>
      <color indexed="8"/>
      <name val="Calibri"/>
      <family val="2"/>
      <charset val="204"/>
    </font>
    <font>
      <sz val="11"/>
      <color indexed="8"/>
      <name val="Calibri"/>
      <family val="2"/>
      <charset val="204"/>
    </font>
    <font>
      <b/>
      <sz val="10"/>
      <color indexed="8"/>
      <name val="Times New Roman"/>
      <family val="1"/>
      <charset val="204"/>
    </font>
    <font>
      <sz val="10"/>
      <color indexed="8"/>
      <name val="Times New Roman"/>
      <family val="1"/>
      <charset val="204"/>
    </font>
    <font>
      <b/>
      <u/>
      <sz val="10"/>
      <name val="Times New Roman"/>
      <family val="1"/>
      <charset val="204"/>
    </font>
    <font>
      <b/>
      <u/>
      <sz val="10"/>
      <color indexed="10"/>
      <name val="Times New Roman"/>
      <family val="1"/>
      <charset val="204"/>
    </font>
    <font>
      <b/>
      <u/>
      <sz val="10"/>
      <color indexed="56"/>
      <name val="Times New Roman"/>
      <family val="1"/>
      <charset val="204"/>
    </font>
    <font>
      <b/>
      <sz val="10"/>
      <color indexed="10"/>
      <name val="Times New Roman"/>
      <family val="1"/>
      <charset val="204"/>
    </font>
    <font>
      <sz val="10"/>
      <color indexed="18"/>
      <name val="Times New Roman"/>
      <family val="1"/>
      <charset val="204"/>
    </font>
    <font>
      <sz val="10"/>
      <color indexed="12"/>
      <name val="Times New Roman"/>
      <family val="1"/>
      <charset val="204"/>
    </font>
    <font>
      <sz val="10"/>
      <name val="Times New Roman"/>
      <family val="1"/>
      <charset val="204"/>
    </font>
    <font>
      <b/>
      <sz val="10"/>
      <name val="Times New Roman"/>
      <family val="1"/>
      <charset val="204"/>
    </font>
    <font>
      <b/>
      <i/>
      <sz val="10"/>
      <name val="Times New Roman"/>
      <family val="1"/>
      <charset val="204"/>
    </font>
    <font>
      <sz val="10"/>
      <color indexed="10"/>
      <name val="Times New Roman"/>
      <family val="1"/>
      <charset val="204"/>
    </font>
    <font>
      <sz val="11"/>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b/>
      <sz val="11"/>
      <name val="Times New Roman"/>
      <family val="1"/>
      <charset val="204"/>
    </font>
    <font>
      <i/>
      <sz val="11"/>
      <name val="Times New Roman"/>
      <family val="1"/>
      <charset val="204"/>
    </font>
    <font>
      <sz val="10"/>
      <color rgb="FF000000"/>
      <name val="Arial"/>
      <family val="2"/>
    </font>
    <font>
      <sz val="11"/>
      <color theme="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1" fillId="0" borderId="0"/>
    <xf numFmtId="9" fontId="2"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3" fillId="0" borderId="0" xfId="0" applyFont="1" applyFill="1" applyAlignment="1">
      <alignment wrapText="1"/>
    </xf>
    <xf numFmtId="0" fontId="3" fillId="0" borderId="0" xfId="0"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alignment horizontal="left"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17" fillId="0" borderId="0" xfId="0" applyFont="1" applyFill="1" applyAlignment="1">
      <alignment horizontal="center" vertical="center"/>
    </xf>
    <xf numFmtId="0" fontId="11" fillId="2" borderId="1" xfId="0" applyFont="1" applyFill="1" applyBorder="1" applyAlignment="1">
      <alignment horizontal="center" vertical="center" wrapText="1"/>
    </xf>
    <xf numFmtId="0" fontId="18" fillId="0" borderId="0" xfId="0" applyFont="1" applyFill="1"/>
    <xf numFmtId="0" fontId="18" fillId="0" borderId="0" xfId="0" applyFont="1" applyFill="1" applyAlignment="1">
      <alignment wrapText="1"/>
    </xf>
    <xf numFmtId="2" fontId="18" fillId="0" borderId="0" xfId="0" applyNumberFormat="1" applyFont="1" applyFill="1"/>
    <xf numFmtId="0" fontId="18" fillId="0" borderId="0" xfId="0" applyFont="1" applyFill="1" applyAlignment="1">
      <alignment horizontal="left" wrapText="1"/>
    </xf>
    <xf numFmtId="0" fontId="14" fillId="0" borderId="0" xfId="0" applyFont="1" applyFill="1" applyAlignment="1">
      <alignment horizontal="left" vertical="top" wrapText="1"/>
    </xf>
    <xf numFmtId="2" fontId="4" fillId="0" borderId="0" xfId="2" applyNumberFormat="1" applyFont="1" applyFill="1"/>
    <xf numFmtId="0" fontId="14" fillId="0" borderId="0" xfId="0" applyFont="1" applyFill="1" applyAlignment="1">
      <alignment vertical="top" wrapText="1"/>
    </xf>
    <xf numFmtId="2" fontId="14" fillId="0" borderId="0" xfId="0" applyNumberFormat="1" applyFont="1" applyFill="1" applyAlignment="1">
      <alignment horizontal="left" vertical="top" wrapText="1"/>
    </xf>
    <xf numFmtId="0" fontId="17" fillId="0" borderId="0" xfId="0" applyFont="1" applyFill="1" applyAlignment="1">
      <alignment wrapText="1"/>
    </xf>
    <xf numFmtId="4" fontId="18" fillId="0" borderId="0" xfId="0" applyNumberFormat="1" applyFont="1" applyFill="1"/>
    <xf numFmtId="0" fontId="4"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4" fillId="0" borderId="0" xfId="0" applyFont="1" applyFill="1" applyAlignment="1">
      <alignment horizontal="center" vertical="center"/>
    </xf>
    <xf numFmtId="0" fontId="8" fillId="0" borderId="6" xfId="0" applyFont="1" applyFill="1" applyBorder="1" applyAlignment="1">
      <alignment horizontal="left" vertical="top"/>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5" fillId="3" borderId="0" xfId="0" applyFont="1" applyFill="1" applyAlignment="1">
      <alignment horizontal="left" vertical="top" wrapText="1"/>
    </xf>
    <xf numFmtId="0" fontId="4" fillId="0" borderId="0" xfId="0" applyFont="1" applyFill="1" applyBorder="1" applyAlignment="1">
      <alignment horizontal="center" vertical="center"/>
    </xf>
  </cellXfs>
  <cellStyles count="4">
    <cellStyle name="xl23" xfId="1"/>
    <cellStyle name="Обычный" xfId="0" builtinId="0"/>
    <cellStyle name="Процентный" xfId="2" builtinId="5"/>
    <cellStyle name="Процентный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8"/>
  <sheetViews>
    <sheetView tabSelected="1" view="pageBreakPreview" topLeftCell="D46" zoomScale="80" zoomScaleNormal="60" zoomScaleSheetLayoutView="80" workbookViewId="0">
      <selection activeCell="J37" sqref="J37"/>
    </sheetView>
  </sheetViews>
  <sheetFormatPr defaultRowHeight="12.75"/>
  <cols>
    <col min="1" max="1" width="7.85546875" style="22" customWidth="1"/>
    <col min="2" max="2" width="37.7109375" style="22" customWidth="1"/>
    <col min="3" max="3" width="42.85546875" style="22" customWidth="1"/>
    <col min="4" max="4" width="48.7109375" style="22" customWidth="1"/>
    <col min="5" max="7" width="37.7109375" style="22" customWidth="1"/>
    <col min="8" max="8" width="26.28515625" style="24" customWidth="1"/>
    <col min="9" max="9" width="33.140625" style="22" customWidth="1"/>
    <col min="10" max="10" width="23.140625" style="22" customWidth="1"/>
    <col min="11" max="11" width="28" style="22" customWidth="1"/>
    <col min="12" max="12" width="26.28515625" style="22" customWidth="1"/>
    <col min="13" max="16384" width="9.140625" style="22"/>
  </cols>
  <sheetData>
    <row r="1" spans="1:8">
      <c r="B1" s="1" t="s">
        <v>16</v>
      </c>
      <c r="C1" s="23"/>
      <c r="F1" s="1" t="s">
        <v>24</v>
      </c>
      <c r="G1" s="2"/>
    </row>
    <row r="2" spans="1:8" ht="30" customHeight="1">
      <c r="B2" s="3" t="s">
        <v>17</v>
      </c>
      <c r="C2" s="25"/>
      <c r="F2" s="46" t="s">
        <v>82</v>
      </c>
      <c r="G2" s="2"/>
    </row>
    <row r="3" spans="1:8" ht="38.25">
      <c r="B3" s="4" t="s">
        <v>54</v>
      </c>
      <c r="C3" s="25"/>
      <c r="F3" s="46"/>
      <c r="G3" s="2"/>
    </row>
    <row r="4" spans="1:8" ht="72" customHeight="1">
      <c r="B4" s="4" t="s">
        <v>81</v>
      </c>
      <c r="C4" s="25"/>
      <c r="F4" s="46"/>
      <c r="G4" s="2"/>
    </row>
    <row r="5" spans="1:8">
      <c r="A5" s="43" t="s">
        <v>4</v>
      </c>
      <c r="B5" s="43"/>
      <c r="C5" s="43"/>
      <c r="D5" s="43"/>
      <c r="E5" s="43"/>
      <c r="F5" s="43"/>
      <c r="G5" s="43"/>
    </row>
    <row r="6" spans="1:8">
      <c r="A6" s="47" t="s">
        <v>18</v>
      </c>
      <c r="B6" s="47"/>
      <c r="C6" s="47"/>
      <c r="D6" s="47"/>
      <c r="E6" s="47"/>
      <c r="F6" s="47"/>
      <c r="G6" s="47"/>
    </row>
    <row r="7" spans="1:8">
      <c r="A7" s="44" t="str">
        <f>B3</f>
        <v>"Комплексный центр социального обслуживания населения" Фировского района</v>
      </c>
      <c r="B7" s="45"/>
      <c r="C7" s="45"/>
      <c r="D7" s="45"/>
      <c r="E7" s="45"/>
      <c r="F7" s="45"/>
      <c r="G7" s="45"/>
    </row>
    <row r="8" spans="1:8">
      <c r="A8" s="38" t="s">
        <v>2</v>
      </c>
      <c r="B8" s="38"/>
      <c r="C8" s="38"/>
      <c r="D8" s="38"/>
      <c r="E8" s="38"/>
      <c r="F8" s="38"/>
      <c r="G8" s="38"/>
    </row>
    <row r="9" spans="1:8">
      <c r="A9" s="38"/>
      <c r="B9" s="38"/>
      <c r="C9" s="38"/>
      <c r="D9" s="38"/>
      <c r="E9" s="38"/>
      <c r="F9" s="38"/>
      <c r="G9" s="38"/>
    </row>
    <row r="10" spans="1:8">
      <c r="A10" s="38" t="s">
        <v>80</v>
      </c>
      <c r="B10" s="38"/>
      <c r="C10" s="38"/>
      <c r="D10" s="38"/>
      <c r="E10" s="38"/>
      <c r="F10" s="38"/>
      <c r="G10" s="38"/>
      <c r="H10" s="22"/>
    </row>
    <row r="11" spans="1:8">
      <c r="A11" s="38"/>
      <c r="B11" s="38"/>
      <c r="C11" s="38"/>
      <c r="D11" s="38"/>
      <c r="E11" s="38"/>
      <c r="F11" s="38"/>
      <c r="G11" s="38"/>
    </row>
    <row r="12" spans="1:8" ht="11.25" customHeight="1">
      <c r="A12" s="38"/>
      <c r="B12" s="38"/>
      <c r="C12" s="38"/>
      <c r="D12" s="38"/>
      <c r="E12" s="38"/>
      <c r="F12" s="38"/>
      <c r="G12" s="38"/>
    </row>
    <row r="13" spans="1:8">
      <c r="A13" s="38" t="s">
        <v>5</v>
      </c>
      <c r="B13" s="38"/>
      <c r="C13" s="38"/>
      <c r="D13" s="38"/>
      <c r="E13" s="38"/>
      <c r="F13" s="38"/>
      <c r="G13" s="38"/>
    </row>
    <row r="14" spans="1:8">
      <c r="A14" s="38" t="s">
        <v>1</v>
      </c>
      <c r="B14" s="38"/>
      <c r="C14" s="38"/>
      <c r="D14" s="38"/>
      <c r="E14" s="38"/>
      <c r="F14" s="38"/>
      <c r="G14" s="38"/>
    </row>
    <row r="15" spans="1:8">
      <c r="B15" s="39"/>
      <c r="C15" s="39"/>
      <c r="D15" s="39"/>
      <c r="E15" s="39"/>
      <c r="F15" s="26"/>
    </row>
    <row r="16" spans="1:8" ht="178.5" customHeight="1">
      <c r="A16" s="5" t="s">
        <v>0</v>
      </c>
      <c r="B16" s="5" t="s">
        <v>13</v>
      </c>
      <c r="C16" s="5" t="s">
        <v>47</v>
      </c>
      <c r="D16" s="5" t="s">
        <v>14</v>
      </c>
      <c r="E16" s="5" t="s">
        <v>15</v>
      </c>
      <c r="F16" s="5" t="s">
        <v>11</v>
      </c>
      <c r="G16" s="6" t="s">
        <v>3</v>
      </c>
    </row>
    <row r="17" spans="1:12" ht="24.75" customHeight="1">
      <c r="A17" s="5">
        <v>1</v>
      </c>
      <c r="B17" s="5">
        <v>2</v>
      </c>
      <c r="C17" s="5">
        <v>3</v>
      </c>
      <c r="D17" s="5">
        <v>4</v>
      </c>
      <c r="E17" s="5">
        <v>5</v>
      </c>
      <c r="F17" s="5" t="s">
        <v>12</v>
      </c>
      <c r="G17" s="5">
        <v>7</v>
      </c>
      <c r="H17" s="27"/>
    </row>
    <row r="18" spans="1:12">
      <c r="A18" s="7">
        <v>1</v>
      </c>
      <c r="B18" s="8">
        <v>10575000</v>
      </c>
      <c r="C18" s="8">
        <v>3089284.8499999996</v>
      </c>
      <c r="D18" s="8">
        <v>0</v>
      </c>
      <c r="E18" s="8">
        <v>11953620.42</v>
      </c>
      <c r="F18" s="8">
        <f>E18/(B18+C18+D18)</f>
        <v>0.87480761351370684</v>
      </c>
      <c r="G18" s="7"/>
    </row>
    <row r="19" spans="1:12">
      <c r="A19" s="9"/>
      <c r="B19" s="10"/>
      <c r="C19" s="10"/>
      <c r="D19" s="10"/>
      <c r="E19" s="10"/>
      <c r="F19" s="10"/>
      <c r="G19" s="9"/>
    </row>
    <row r="20" spans="1:12">
      <c r="A20" s="38" t="s">
        <v>6</v>
      </c>
      <c r="B20" s="38"/>
      <c r="C20" s="38"/>
      <c r="D20" s="38"/>
      <c r="E20" s="38"/>
      <c r="F20" s="38"/>
      <c r="G20" s="38"/>
    </row>
    <row r="21" spans="1:12">
      <c r="A21" s="38" t="s">
        <v>7</v>
      </c>
      <c r="B21" s="38"/>
      <c r="C21" s="38"/>
      <c r="D21" s="38"/>
      <c r="E21" s="38"/>
      <c r="F21" s="38"/>
      <c r="G21" s="38"/>
    </row>
    <row r="22" spans="1:12" ht="14.25" customHeight="1">
      <c r="F22" s="28"/>
      <c r="G22" s="26"/>
      <c r="H22" s="29"/>
      <c r="I22" s="26"/>
      <c r="J22" s="26"/>
      <c r="K22" s="26"/>
    </row>
    <row r="23" spans="1:12" ht="114.75" customHeight="1">
      <c r="A23" s="42" t="s">
        <v>0</v>
      </c>
      <c r="B23" s="40" t="s">
        <v>27</v>
      </c>
      <c r="C23" s="40" t="s">
        <v>28</v>
      </c>
      <c r="D23" s="40" t="s">
        <v>29</v>
      </c>
      <c r="E23" s="40" t="s">
        <v>30</v>
      </c>
      <c r="F23" s="40" t="s">
        <v>8</v>
      </c>
      <c r="G23" s="40" t="s">
        <v>9</v>
      </c>
      <c r="H23" s="40" t="s">
        <v>48</v>
      </c>
      <c r="I23" s="40" t="s">
        <v>31</v>
      </c>
      <c r="J23" s="40" t="s">
        <v>19</v>
      </c>
      <c r="K23" s="40" t="s">
        <v>32</v>
      </c>
      <c r="L23" s="40" t="s">
        <v>10</v>
      </c>
    </row>
    <row r="24" spans="1:12" ht="97.5" customHeight="1">
      <c r="A24" s="42"/>
      <c r="B24" s="41"/>
      <c r="C24" s="41"/>
      <c r="D24" s="41"/>
      <c r="E24" s="41"/>
      <c r="F24" s="41"/>
      <c r="G24" s="41"/>
      <c r="H24" s="41"/>
      <c r="I24" s="41"/>
      <c r="J24" s="41"/>
      <c r="K24" s="41"/>
      <c r="L24" s="41"/>
    </row>
    <row r="25" spans="1:12">
      <c r="A25" s="5">
        <v>1</v>
      </c>
      <c r="B25" s="5">
        <v>2</v>
      </c>
      <c r="C25" s="5">
        <v>3</v>
      </c>
      <c r="D25" s="5">
        <v>4</v>
      </c>
      <c r="E25" s="5">
        <v>5</v>
      </c>
      <c r="F25" s="5">
        <v>6</v>
      </c>
      <c r="G25" s="5">
        <v>7</v>
      </c>
      <c r="H25" s="11">
        <v>8</v>
      </c>
      <c r="I25" s="5">
        <v>9</v>
      </c>
      <c r="J25" s="5">
        <v>10</v>
      </c>
      <c r="K25" s="5">
        <v>11</v>
      </c>
      <c r="L25" s="5">
        <v>12</v>
      </c>
    </row>
    <row r="26" spans="1:12" ht="225">
      <c r="A26" s="5">
        <v>1</v>
      </c>
      <c r="B26" s="32" t="s">
        <v>58</v>
      </c>
      <c r="C26" s="33" t="s">
        <v>59</v>
      </c>
      <c r="D26" s="5" t="s">
        <v>20</v>
      </c>
      <c r="E26" s="5" t="s">
        <v>33</v>
      </c>
      <c r="F26" s="5">
        <v>27</v>
      </c>
      <c r="G26" s="5">
        <v>24</v>
      </c>
      <c r="H26" s="15">
        <f>ROUND(G26/F26,2)</f>
        <v>0.89</v>
      </c>
      <c r="I26" s="7">
        <v>5291757.5399999991</v>
      </c>
      <c r="J26" s="16">
        <f t="shared" ref="J26:J46" si="0">I26/SUM($I$26:$I$46)</f>
        <v>0.38808491969597381</v>
      </c>
      <c r="K26" s="36">
        <f>SUM(H26*J26,H27*J27,H28*J28,H29*J29,H31*J31,H32*J32,H33*J33,H34*J34,H35*J35,H36*J36,H37*J37,H38*J38,H39*J39,H40*J40,H41*J41,H42*J42,H43*J43,H44*J44,H45*J45)</f>
        <v>0.80768470048277829</v>
      </c>
      <c r="L26" s="21"/>
    </row>
    <row r="27" spans="1:12" ht="63.75">
      <c r="A27" s="5">
        <v>2</v>
      </c>
      <c r="B27" s="12" t="s">
        <v>34</v>
      </c>
      <c r="C27" s="13" t="s">
        <v>51</v>
      </c>
      <c r="D27" s="7" t="s">
        <v>20</v>
      </c>
      <c r="E27" s="7" t="s">
        <v>33</v>
      </c>
      <c r="F27" s="13">
        <v>45</v>
      </c>
      <c r="G27" s="13">
        <v>36</v>
      </c>
      <c r="H27" s="15">
        <f>ROUND(G28/F28,2)</f>
        <v>0.8</v>
      </c>
      <c r="I27" s="7">
        <v>2182740.75</v>
      </c>
      <c r="J27" s="16">
        <f t="shared" si="0"/>
        <v>0.16007701832100188</v>
      </c>
      <c r="K27" s="37"/>
      <c r="L27" s="13"/>
    </row>
    <row r="28" spans="1:12" ht="63.75">
      <c r="A28" s="5">
        <v>3</v>
      </c>
      <c r="B28" s="12" t="s">
        <v>35</v>
      </c>
      <c r="C28" s="13" t="s">
        <v>52</v>
      </c>
      <c r="D28" s="7" t="s">
        <v>20</v>
      </c>
      <c r="E28" s="7" t="s">
        <v>33</v>
      </c>
      <c r="F28" s="13">
        <v>45</v>
      </c>
      <c r="G28" s="13">
        <v>36</v>
      </c>
      <c r="H28" s="15">
        <f t="shared" ref="H28:H41" si="1">ROUND(G28/F28,2)</f>
        <v>0.8</v>
      </c>
      <c r="I28" s="7">
        <v>1736149.05</v>
      </c>
      <c r="J28" s="16">
        <f t="shared" si="0"/>
        <v>0.1273250445729022</v>
      </c>
      <c r="K28" s="37"/>
      <c r="L28" s="14"/>
    </row>
    <row r="29" spans="1:12" ht="63.75">
      <c r="A29" s="5">
        <v>4</v>
      </c>
      <c r="B29" s="12" t="s">
        <v>36</v>
      </c>
      <c r="C29" s="13" t="s">
        <v>53</v>
      </c>
      <c r="D29" s="7" t="s">
        <v>20</v>
      </c>
      <c r="E29" s="7" t="s">
        <v>33</v>
      </c>
      <c r="F29" s="13">
        <v>26</v>
      </c>
      <c r="G29" s="13">
        <v>36</v>
      </c>
      <c r="H29" s="15">
        <f t="shared" si="1"/>
        <v>1.38</v>
      </c>
      <c r="I29" s="7">
        <v>213309.72</v>
      </c>
      <c r="J29" s="16">
        <f t="shared" si="0"/>
        <v>1.5643627836465588E-2</v>
      </c>
      <c r="K29" s="37"/>
      <c r="L29" s="34" t="s">
        <v>83</v>
      </c>
    </row>
    <row r="30" spans="1:12" ht="63.75">
      <c r="A30" s="5">
        <v>5</v>
      </c>
      <c r="B30" s="12" t="s">
        <v>61</v>
      </c>
      <c r="C30" s="13" t="s">
        <v>62</v>
      </c>
      <c r="D30" s="7" t="s">
        <v>20</v>
      </c>
      <c r="E30" s="7" t="s">
        <v>33</v>
      </c>
      <c r="F30" s="13">
        <v>13</v>
      </c>
      <c r="G30" s="13">
        <v>0</v>
      </c>
      <c r="H30" s="15">
        <f t="shared" si="1"/>
        <v>0</v>
      </c>
      <c r="I30" s="7">
        <v>49613.979999999996</v>
      </c>
      <c r="J30" s="16">
        <f t="shared" si="0"/>
        <v>3.6385713628326313E-3</v>
      </c>
      <c r="K30" s="37"/>
      <c r="L30" s="13" t="s">
        <v>84</v>
      </c>
    </row>
    <row r="31" spans="1:12" ht="63.75">
      <c r="A31" s="5">
        <v>6</v>
      </c>
      <c r="B31" s="12" t="s">
        <v>37</v>
      </c>
      <c r="C31" s="13" t="s">
        <v>63</v>
      </c>
      <c r="D31" s="7" t="s">
        <v>20</v>
      </c>
      <c r="E31" s="7" t="s">
        <v>33</v>
      </c>
      <c r="F31" s="13">
        <v>2</v>
      </c>
      <c r="G31" s="13">
        <v>36</v>
      </c>
      <c r="H31" s="15">
        <f t="shared" si="1"/>
        <v>18</v>
      </c>
      <c r="I31" s="7">
        <v>20239.099999999999</v>
      </c>
      <c r="J31" s="16">
        <f t="shared" si="0"/>
        <v>1.4842874865008996E-3</v>
      </c>
      <c r="K31" s="37"/>
      <c r="L31" s="34" t="s">
        <v>83</v>
      </c>
    </row>
    <row r="32" spans="1:12" ht="70.5" customHeight="1">
      <c r="A32" s="5">
        <v>7</v>
      </c>
      <c r="B32" s="12" t="s">
        <v>64</v>
      </c>
      <c r="C32" s="13" t="s">
        <v>65</v>
      </c>
      <c r="D32" s="7" t="s">
        <v>20</v>
      </c>
      <c r="E32" s="7" t="s">
        <v>33</v>
      </c>
      <c r="F32" s="13">
        <v>2</v>
      </c>
      <c r="G32" s="13">
        <v>0</v>
      </c>
      <c r="H32" s="15">
        <f t="shared" si="1"/>
        <v>0</v>
      </c>
      <c r="I32" s="7">
        <v>20239.099999999999</v>
      </c>
      <c r="J32" s="16">
        <f t="shared" si="0"/>
        <v>1.4842874865008996E-3</v>
      </c>
      <c r="K32" s="37"/>
      <c r="L32" s="13" t="s">
        <v>84</v>
      </c>
    </row>
    <row r="33" spans="1:12" ht="63.75">
      <c r="A33" s="5">
        <v>8</v>
      </c>
      <c r="B33" s="12" t="s">
        <v>38</v>
      </c>
      <c r="C33" s="13" t="s">
        <v>49</v>
      </c>
      <c r="D33" s="7" t="s">
        <v>20</v>
      </c>
      <c r="E33" s="7" t="s">
        <v>33</v>
      </c>
      <c r="F33" s="13">
        <v>1500</v>
      </c>
      <c r="G33" s="13">
        <v>408</v>
      </c>
      <c r="H33" s="15">
        <f>ROUND(G33/F33,2)</f>
        <v>0.27</v>
      </c>
      <c r="I33" s="7">
        <v>1306170</v>
      </c>
      <c r="J33" s="16">
        <f t="shared" si="0"/>
        <v>9.5791403088224286E-2</v>
      </c>
      <c r="K33" s="37"/>
      <c r="L33" s="35" t="s">
        <v>85</v>
      </c>
    </row>
    <row r="34" spans="1:12" ht="54" customHeight="1">
      <c r="A34" s="5">
        <v>9</v>
      </c>
      <c r="B34" s="12" t="s">
        <v>39</v>
      </c>
      <c r="C34" s="13" t="s">
        <v>50</v>
      </c>
      <c r="D34" s="7" t="s">
        <v>26</v>
      </c>
      <c r="E34" s="7" t="s">
        <v>33</v>
      </c>
      <c r="F34" s="13">
        <v>45</v>
      </c>
      <c r="G34" s="13">
        <v>33</v>
      </c>
      <c r="H34" s="15">
        <f t="shared" si="1"/>
        <v>0.73</v>
      </c>
      <c r="I34" s="7">
        <v>39185.1</v>
      </c>
      <c r="J34" s="16">
        <f t="shared" si="0"/>
        <v>2.8737420926467287E-3</v>
      </c>
      <c r="K34" s="37"/>
      <c r="L34" s="35" t="s">
        <v>85</v>
      </c>
    </row>
    <row r="35" spans="1:12" ht="51.75">
      <c r="A35" s="5">
        <v>10</v>
      </c>
      <c r="B35" s="12" t="s">
        <v>40</v>
      </c>
      <c r="C35" s="13" t="s">
        <v>75</v>
      </c>
      <c r="D35" s="7" t="s">
        <v>23</v>
      </c>
      <c r="E35" s="7" t="s">
        <v>33</v>
      </c>
      <c r="F35" s="13">
        <v>30</v>
      </c>
      <c r="G35" s="13">
        <v>21</v>
      </c>
      <c r="H35" s="15">
        <f t="shared" si="1"/>
        <v>0.7</v>
      </c>
      <c r="I35" s="7">
        <v>26123.399999999998</v>
      </c>
      <c r="J35" s="16">
        <f t="shared" si="0"/>
        <v>1.9158280617644857E-3</v>
      </c>
      <c r="K35" s="37"/>
      <c r="L35" s="35" t="s">
        <v>85</v>
      </c>
    </row>
    <row r="36" spans="1:12" ht="51.75">
      <c r="A36" s="5">
        <v>11</v>
      </c>
      <c r="B36" s="12" t="s">
        <v>41</v>
      </c>
      <c r="C36" s="13" t="s">
        <v>76</v>
      </c>
      <c r="D36" s="13" t="s">
        <v>22</v>
      </c>
      <c r="E36" s="7" t="s">
        <v>33</v>
      </c>
      <c r="F36" s="13">
        <v>16</v>
      </c>
      <c r="G36" s="13">
        <v>7</v>
      </c>
      <c r="H36" s="15">
        <f t="shared" si="1"/>
        <v>0.44</v>
      </c>
      <c r="I36" s="7">
        <v>13932.48</v>
      </c>
      <c r="J36" s="16">
        <f t="shared" si="0"/>
        <v>1.0217749662743923E-3</v>
      </c>
      <c r="K36" s="37"/>
      <c r="L36" s="35" t="s">
        <v>85</v>
      </c>
    </row>
    <row r="37" spans="1:12" ht="51.75">
      <c r="A37" s="5">
        <v>12</v>
      </c>
      <c r="B37" s="12" t="s">
        <v>42</v>
      </c>
      <c r="C37" s="13" t="s">
        <v>55</v>
      </c>
      <c r="D37" s="7" t="s">
        <v>21</v>
      </c>
      <c r="E37" s="7" t="s">
        <v>33</v>
      </c>
      <c r="F37" s="13">
        <v>40</v>
      </c>
      <c r="G37" s="13">
        <v>19</v>
      </c>
      <c r="H37" s="15">
        <f t="shared" si="1"/>
        <v>0.48</v>
      </c>
      <c r="I37" s="7">
        <v>34831.199999999997</v>
      </c>
      <c r="J37" s="16">
        <f t="shared" si="0"/>
        <v>2.554437415685981E-3</v>
      </c>
      <c r="K37" s="37"/>
      <c r="L37" s="35" t="s">
        <v>85</v>
      </c>
    </row>
    <row r="38" spans="1:12" ht="81.75" customHeight="1">
      <c r="A38" s="5">
        <v>13</v>
      </c>
      <c r="B38" s="12" t="s">
        <v>43</v>
      </c>
      <c r="C38" s="13" t="s">
        <v>56</v>
      </c>
      <c r="D38" s="7" t="s">
        <v>20</v>
      </c>
      <c r="E38" s="7" t="s">
        <v>33</v>
      </c>
      <c r="F38" s="13">
        <v>19</v>
      </c>
      <c r="G38" s="13">
        <v>17</v>
      </c>
      <c r="H38" s="15">
        <f t="shared" si="1"/>
        <v>0.89</v>
      </c>
      <c r="I38" s="7">
        <v>964447.41</v>
      </c>
      <c r="J38" s="16">
        <f t="shared" si="0"/>
        <v>7.0730280598010925E-2</v>
      </c>
      <c r="K38" s="37"/>
      <c r="L38" s="13"/>
    </row>
    <row r="39" spans="1:12" ht="69.75" customHeight="1">
      <c r="A39" s="5">
        <v>14</v>
      </c>
      <c r="B39" s="12" t="s">
        <v>44</v>
      </c>
      <c r="C39" s="13" t="s">
        <v>60</v>
      </c>
      <c r="D39" s="7" t="s">
        <v>20</v>
      </c>
      <c r="E39" s="7" t="s">
        <v>33</v>
      </c>
      <c r="F39" s="13">
        <v>19</v>
      </c>
      <c r="G39" s="13">
        <v>17</v>
      </c>
      <c r="H39" s="15">
        <f t="shared" si="1"/>
        <v>0.89</v>
      </c>
      <c r="I39" s="7">
        <v>743877.74</v>
      </c>
      <c r="J39" s="16">
        <f t="shared" si="0"/>
        <v>5.4554225285144586E-2</v>
      </c>
      <c r="K39" s="37"/>
      <c r="L39" s="13"/>
    </row>
    <row r="40" spans="1:12" ht="114.75" customHeight="1">
      <c r="A40" s="5">
        <v>15</v>
      </c>
      <c r="B40" s="12" t="s">
        <v>45</v>
      </c>
      <c r="C40" s="13" t="s">
        <v>57</v>
      </c>
      <c r="D40" s="7" t="s">
        <v>20</v>
      </c>
      <c r="E40" s="7" t="s">
        <v>33</v>
      </c>
      <c r="F40" s="13">
        <v>19</v>
      </c>
      <c r="G40" s="13">
        <v>17</v>
      </c>
      <c r="H40" s="15">
        <f t="shared" si="1"/>
        <v>0.89</v>
      </c>
      <c r="I40" s="7">
        <v>158693.69999999998</v>
      </c>
      <c r="J40" s="16">
        <f t="shared" si="0"/>
        <v>1.1638218749674037E-2</v>
      </c>
      <c r="K40" s="37"/>
      <c r="L40" s="21"/>
    </row>
    <row r="41" spans="1:12" ht="63.75">
      <c r="A41" s="5">
        <v>16</v>
      </c>
      <c r="B41" s="12" t="s">
        <v>66</v>
      </c>
      <c r="C41" s="13" t="s">
        <v>77</v>
      </c>
      <c r="D41" s="7" t="s">
        <v>20</v>
      </c>
      <c r="E41" s="7" t="s">
        <v>33</v>
      </c>
      <c r="F41" s="13">
        <v>19</v>
      </c>
      <c r="G41" s="13">
        <v>0</v>
      </c>
      <c r="H41" s="15">
        <f t="shared" si="1"/>
        <v>0</v>
      </c>
      <c r="I41" s="7">
        <v>74388.42</v>
      </c>
      <c r="J41" s="16">
        <f t="shared" si="0"/>
        <v>5.4554699046189432E-3</v>
      </c>
      <c r="K41" s="37"/>
      <c r="L41" s="13" t="s">
        <v>84</v>
      </c>
    </row>
    <row r="42" spans="1:12" ht="63.75">
      <c r="A42" s="5">
        <v>17</v>
      </c>
      <c r="B42" s="12" t="s">
        <v>46</v>
      </c>
      <c r="C42" s="13" t="s">
        <v>78</v>
      </c>
      <c r="D42" s="7" t="s">
        <v>20</v>
      </c>
      <c r="E42" s="7" t="s">
        <v>33</v>
      </c>
      <c r="F42" s="13">
        <v>4</v>
      </c>
      <c r="G42" s="13">
        <v>17</v>
      </c>
      <c r="H42" s="15">
        <f>ROUND(G42/F42,2)</f>
        <v>4.25</v>
      </c>
      <c r="I42" s="7">
        <v>41761.519999999997</v>
      </c>
      <c r="J42" s="16">
        <f t="shared" si="0"/>
        <v>3.0626906114035236E-3</v>
      </c>
      <c r="K42" s="37"/>
      <c r="L42" s="34" t="s">
        <v>83</v>
      </c>
    </row>
    <row r="43" spans="1:12" ht="115.5">
      <c r="A43" s="5">
        <v>18</v>
      </c>
      <c r="B43" s="12" t="s">
        <v>67</v>
      </c>
      <c r="C43" s="13" t="s">
        <v>79</v>
      </c>
      <c r="D43" s="7" t="s">
        <v>20</v>
      </c>
      <c r="E43" s="7" t="s">
        <v>33</v>
      </c>
      <c r="F43" s="13">
        <v>4</v>
      </c>
      <c r="G43" s="13">
        <v>0</v>
      </c>
      <c r="H43" s="15">
        <f>ROUND(G43/F43,2)</f>
        <v>0</v>
      </c>
      <c r="I43" s="7">
        <v>41761.519999999997</v>
      </c>
      <c r="J43" s="16">
        <f t="shared" si="0"/>
        <v>3.0626906114035236E-3</v>
      </c>
      <c r="K43" s="37"/>
      <c r="L43" s="13" t="s">
        <v>84</v>
      </c>
    </row>
    <row r="44" spans="1:12" ht="331.5">
      <c r="A44" s="5">
        <v>19</v>
      </c>
      <c r="B44" s="12" t="s">
        <v>68</v>
      </c>
      <c r="C44" s="13" t="s">
        <v>69</v>
      </c>
      <c r="D44" s="7" t="s">
        <v>25</v>
      </c>
      <c r="E44" s="7" t="s">
        <v>70</v>
      </c>
      <c r="F44" s="13">
        <v>25</v>
      </c>
      <c r="G44" s="13">
        <v>24</v>
      </c>
      <c r="H44" s="15">
        <f>ROUND(G44/F44,2)</f>
        <v>0.96</v>
      </c>
      <c r="I44" s="7">
        <v>154522.75</v>
      </c>
      <c r="J44" s="16">
        <f t="shared" si="0"/>
        <v>1.1332331190848749E-2</v>
      </c>
      <c r="K44" s="37"/>
      <c r="L44" s="13"/>
    </row>
    <row r="45" spans="1:12" ht="331.5">
      <c r="A45" s="5">
        <v>20</v>
      </c>
      <c r="B45" s="12" t="s">
        <v>71</v>
      </c>
      <c r="C45" s="13" t="s">
        <v>72</v>
      </c>
      <c r="D45" s="7" t="s">
        <v>25</v>
      </c>
      <c r="E45" s="7" t="s">
        <v>70</v>
      </c>
      <c r="F45" s="13">
        <v>39</v>
      </c>
      <c r="G45" s="13">
        <v>16</v>
      </c>
      <c r="H45" s="15">
        <f>ROUND(G45/F45,2)</f>
        <v>0.41</v>
      </c>
      <c r="I45" s="7">
        <v>243680.58000000002</v>
      </c>
      <c r="J45" s="16">
        <f t="shared" si="0"/>
        <v>1.7870954518594277E-2</v>
      </c>
      <c r="K45" s="37"/>
      <c r="L45" s="35" t="s">
        <v>85</v>
      </c>
    </row>
    <row r="46" spans="1:12" ht="331.5">
      <c r="A46" s="5">
        <v>21</v>
      </c>
      <c r="B46" s="12" t="s">
        <v>73</v>
      </c>
      <c r="C46" s="13" t="s">
        <v>74</v>
      </c>
      <c r="D46" s="7" t="s">
        <v>25</v>
      </c>
      <c r="E46" s="7" t="s">
        <v>33</v>
      </c>
      <c r="F46" s="13">
        <v>45</v>
      </c>
      <c r="G46" s="13">
        <v>35</v>
      </c>
      <c r="H46" s="15">
        <f>ROUND(G46/F46,2)</f>
        <v>0.78</v>
      </c>
      <c r="I46" s="7">
        <v>278140.95</v>
      </c>
      <c r="J46" s="16">
        <f t="shared" si="0"/>
        <v>2.0398196143527749E-2</v>
      </c>
      <c r="K46" s="37"/>
      <c r="L46" s="13"/>
    </row>
    <row r="47" spans="1:12">
      <c r="A47" s="5"/>
      <c r="B47" s="17"/>
      <c r="C47" s="17"/>
      <c r="D47" s="5"/>
      <c r="E47" s="17"/>
      <c r="F47" s="18">
        <f>SUM(F26:F46)</f>
        <v>1984</v>
      </c>
      <c r="G47" s="18">
        <f>SUM(G26:G46)</f>
        <v>799</v>
      </c>
      <c r="H47" s="18">
        <f>SUM(H26:H46)</f>
        <v>33.56</v>
      </c>
      <c r="I47" s="18">
        <f>SUM(I26:I46)</f>
        <v>13635566.009999998</v>
      </c>
      <c r="J47" s="18">
        <f>SUM(J26:J46)</f>
        <v>1</v>
      </c>
      <c r="K47" s="19"/>
      <c r="L47" s="19"/>
    </row>
    <row r="48" spans="1:12">
      <c r="E48" s="30"/>
      <c r="F48" s="20"/>
      <c r="G48" s="20"/>
      <c r="J48" s="31"/>
    </row>
  </sheetData>
  <mergeCells count="27">
    <mergeCell ref="A5:G5"/>
    <mergeCell ref="A7:G7"/>
    <mergeCell ref="H23:H24"/>
    <mergeCell ref="F2:F4"/>
    <mergeCell ref="A6:G6"/>
    <mergeCell ref="A21:G21"/>
    <mergeCell ref="A10:G10"/>
    <mergeCell ref="A11:G11"/>
    <mergeCell ref="L23:L24"/>
    <mergeCell ref="K23:K24"/>
    <mergeCell ref="I23:I24"/>
    <mergeCell ref="J23:J24"/>
    <mergeCell ref="A8:G8"/>
    <mergeCell ref="A9:G9"/>
    <mergeCell ref="A12:G12"/>
    <mergeCell ref="E23:E24"/>
    <mergeCell ref="G23:G24"/>
    <mergeCell ref="K26:K46"/>
    <mergeCell ref="A13:G13"/>
    <mergeCell ref="A14:G14"/>
    <mergeCell ref="B15:E15"/>
    <mergeCell ref="A20:G20"/>
    <mergeCell ref="F23:F24"/>
    <mergeCell ref="C23:C24"/>
    <mergeCell ref="D23:D24"/>
    <mergeCell ref="A23:A24"/>
    <mergeCell ref="B23:B24"/>
  </mergeCells>
  <phoneticPr fontId="0" type="noConversion"/>
  <pageMargins left="7.874015748031496E-2" right="0.11811023622047245" top="0.27559055118110237" bottom="0.23622047244094491" header="0.31496062992125984" footer="0.31496062992125984"/>
  <pageSetup paperSize="9" scale="37"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380-пп (Отчёт)</vt:lpstr>
      <vt:lpstr>'380-пп (Отчёт)'!_Par97</vt:lpstr>
      <vt:lpstr>'380-пп (Отчёт)'!_Par98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Гл сп-эксперт1</cp:lastModifiedBy>
  <cp:lastPrinted>2022-03-07T16:37:02Z</cp:lastPrinted>
  <dcterms:created xsi:type="dcterms:W3CDTF">2016-02-04T06:52:46Z</dcterms:created>
  <dcterms:modified xsi:type="dcterms:W3CDTF">2022-11-22T11:02:37Z</dcterms:modified>
</cp:coreProperties>
</file>